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470" yWindow="120" windowWidth="20730" windowHeight="11760" tabRatio="640"/>
  </bookViews>
  <sheets>
    <sheet name="Candidatos" sheetId="7" r:id="rId1"/>
    <sheet name="CRa" sheetId="9" r:id="rId2"/>
    <sheet name="CLa" sheetId="1" r:id="rId3"/>
    <sheet name="PFa" sheetId="8" r:id="rId4"/>
    <sheet name="Classificação CL" sheetId="4" r:id="rId5"/>
    <sheet name="Classificação Geral (Final)" sheetId="5" r:id="rId6"/>
    <sheet name="Final (Com Fórmulas)" sheetId="13" r:id="rId7"/>
  </sheets>
  <definedNames>
    <definedName name="_xlnm._FilterDatabase" localSheetId="4" hidden="1">'Classificação CL'!$C$4:$G$54</definedName>
    <definedName name="_xlnm._FilterDatabase" localSheetId="5" hidden="1">'Classificação Geral (Final)'!$C$4:$G$54</definedName>
    <definedName name="_xlnm._FilterDatabase" localSheetId="6" hidden="1">'Final (Com Fórmulas)'!$C$4:$Y$39</definedName>
    <definedName name="_xlnm.Print_Area" localSheetId="4">'Classificação CL'!$B$2:$H$55</definedName>
    <definedName name="_xlnm.Print_Area" localSheetId="5">'Classificação Geral (Final)'!$B$2:$H$55</definedName>
    <definedName name="_xlnm.Print_Area" localSheetId="6">'Final (Com Fórmulas)'!$B$2:$Z$55</definedName>
  </definedNames>
  <calcPr calcId="145621"/>
</workbook>
</file>

<file path=xl/calcChain.xml><?xml version="1.0" encoding="utf-8"?>
<calcChain xmlns="http://schemas.openxmlformats.org/spreadsheetml/2006/main">
  <c r="AA6" i="9" l="1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BX29" i="1" l="1"/>
  <c r="BV29" i="1"/>
  <c r="BT29" i="1"/>
  <c r="BR29" i="1"/>
  <c r="BP29" i="1"/>
  <c r="BN29" i="1"/>
  <c r="BL29" i="1"/>
  <c r="BJ29" i="1"/>
  <c r="BH29" i="1"/>
  <c r="BF29" i="1"/>
  <c r="BD29" i="1"/>
  <c r="BB29" i="1"/>
  <c r="AZ29" i="1"/>
  <c r="AX29" i="1"/>
  <c r="AV29" i="1"/>
  <c r="AT29" i="1"/>
  <c r="AR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BX28" i="1"/>
  <c r="BV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BX27" i="1"/>
  <c r="BV27" i="1"/>
  <c r="BT27" i="1"/>
  <c r="BR27" i="1"/>
  <c r="BP27" i="1"/>
  <c r="BN27" i="1"/>
  <c r="BL27" i="1"/>
  <c r="BJ27" i="1"/>
  <c r="BH27" i="1"/>
  <c r="BF27" i="1"/>
  <c r="BD27" i="1"/>
  <c r="BB27" i="1"/>
  <c r="AZ27" i="1"/>
  <c r="AX27" i="1"/>
  <c r="AV27" i="1"/>
  <c r="AT27" i="1"/>
  <c r="AR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BX26" i="1"/>
  <c r="BV26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BX24" i="1"/>
  <c r="BV24" i="1"/>
  <c r="BT24" i="1"/>
  <c r="BR24" i="1"/>
  <c r="BP24" i="1"/>
  <c r="BN24" i="1"/>
  <c r="BL24" i="1"/>
  <c r="BJ24" i="1"/>
  <c r="BH24" i="1"/>
  <c r="BF24" i="1"/>
  <c r="BD24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BX23" i="1"/>
  <c r="BV23" i="1"/>
  <c r="BT23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BX22" i="1"/>
  <c r="BV22" i="1"/>
  <c r="BT22" i="1"/>
  <c r="BR22" i="1"/>
  <c r="BP22" i="1"/>
  <c r="BN22" i="1"/>
  <c r="BL22" i="1"/>
  <c r="BJ22" i="1"/>
  <c r="BH22" i="1"/>
  <c r="BF22" i="1"/>
  <c r="BD22" i="1"/>
  <c r="BB22" i="1"/>
  <c r="AZ22" i="1"/>
  <c r="AX22" i="1"/>
  <c r="AV22" i="1"/>
  <c r="AT22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BX21" i="1"/>
  <c r="BV21" i="1"/>
  <c r="BT21" i="1"/>
  <c r="BR21" i="1"/>
  <c r="BP21" i="1"/>
  <c r="BN21" i="1"/>
  <c r="BL21" i="1"/>
  <c r="BJ21" i="1"/>
  <c r="BH21" i="1"/>
  <c r="BF21" i="1"/>
  <c r="BD21" i="1"/>
  <c r="BB21" i="1"/>
  <c r="AZ21" i="1"/>
  <c r="AX21" i="1"/>
  <c r="AV21" i="1"/>
  <c r="AT21" i="1"/>
  <c r="AR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BX20" i="1"/>
  <c r="BV20" i="1"/>
  <c r="BT20" i="1"/>
  <c r="BR20" i="1"/>
  <c r="BP20" i="1"/>
  <c r="BN20" i="1"/>
  <c r="BL20" i="1"/>
  <c r="BJ20" i="1"/>
  <c r="BH20" i="1"/>
  <c r="BF20" i="1"/>
  <c r="BD20" i="1"/>
  <c r="BB20" i="1"/>
  <c r="AZ20" i="1"/>
  <c r="AX20" i="1"/>
  <c r="AV20" i="1"/>
  <c r="AT20" i="1"/>
  <c r="AR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BX19" i="1"/>
  <c r="BV19" i="1"/>
  <c r="BT19" i="1"/>
  <c r="BR19" i="1"/>
  <c r="BP19" i="1"/>
  <c r="BN19" i="1"/>
  <c r="BL19" i="1"/>
  <c r="BJ19" i="1"/>
  <c r="BH19" i="1"/>
  <c r="BF19" i="1"/>
  <c r="BD19" i="1"/>
  <c r="BB19" i="1"/>
  <c r="AZ19" i="1"/>
  <c r="AX19" i="1"/>
  <c r="AV19" i="1"/>
  <c r="AT19" i="1"/>
  <c r="AR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BX18" i="1"/>
  <c r="BV18" i="1"/>
  <c r="BT18" i="1"/>
  <c r="BR18" i="1"/>
  <c r="BP18" i="1"/>
  <c r="BN18" i="1"/>
  <c r="BL18" i="1"/>
  <c r="BJ18" i="1"/>
  <c r="BH18" i="1"/>
  <c r="BF18" i="1"/>
  <c r="BD18" i="1"/>
  <c r="BB18" i="1"/>
  <c r="AZ18" i="1"/>
  <c r="AX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BX17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BX16" i="1"/>
  <c r="BV16" i="1"/>
  <c r="BT16" i="1"/>
  <c r="BR16" i="1"/>
  <c r="BP16" i="1"/>
  <c r="BN16" i="1"/>
  <c r="BL16" i="1"/>
  <c r="BJ16" i="1"/>
  <c r="BH16" i="1"/>
  <c r="BF16" i="1"/>
  <c r="BD16" i="1"/>
  <c r="BB16" i="1"/>
  <c r="AZ16" i="1"/>
  <c r="AX16" i="1"/>
  <c r="AV16" i="1"/>
  <c r="AT16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BX15" i="1"/>
  <c r="BV15" i="1"/>
  <c r="BT15" i="1"/>
  <c r="BR15" i="1"/>
  <c r="BP15" i="1"/>
  <c r="BN15" i="1"/>
  <c r="BL15" i="1"/>
  <c r="BJ15" i="1"/>
  <c r="BH15" i="1"/>
  <c r="BF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BX14" i="1"/>
  <c r="BV14" i="1"/>
  <c r="BT14" i="1"/>
  <c r="BR14" i="1"/>
  <c r="BP14" i="1"/>
  <c r="BN14" i="1"/>
  <c r="BL14" i="1"/>
  <c r="BJ14" i="1"/>
  <c r="BH14" i="1"/>
  <c r="BF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BX13" i="1"/>
  <c r="BV13" i="1"/>
  <c r="BT13" i="1"/>
  <c r="BR13" i="1"/>
  <c r="BP13" i="1"/>
  <c r="BN13" i="1"/>
  <c r="BL13" i="1"/>
  <c r="BJ13" i="1"/>
  <c r="BH13" i="1"/>
  <c r="BF13" i="1"/>
  <c r="BD13" i="1"/>
  <c r="BB13" i="1"/>
  <c r="AZ13" i="1"/>
  <c r="AX13" i="1"/>
  <c r="AV13" i="1"/>
  <c r="AT13" i="1"/>
  <c r="AR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BX12" i="1"/>
  <c r="BV12" i="1"/>
  <c r="BT12" i="1"/>
  <c r="BR12" i="1"/>
  <c r="BP12" i="1"/>
  <c r="BN12" i="1"/>
  <c r="BL12" i="1"/>
  <c r="BJ12" i="1"/>
  <c r="BH12" i="1"/>
  <c r="BF12" i="1"/>
  <c r="BD12" i="1"/>
  <c r="BB12" i="1"/>
  <c r="AZ12" i="1"/>
  <c r="AX12" i="1"/>
  <c r="AV12" i="1"/>
  <c r="AT12" i="1"/>
  <c r="AR12" i="1"/>
  <c r="AP12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BX11" i="1"/>
  <c r="BV11" i="1"/>
  <c r="BT11" i="1"/>
  <c r="BR11" i="1"/>
  <c r="BP11" i="1"/>
  <c r="BN11" i="1"/>
  <c r="BL11" i="1"/>
  <c r="BJ11" i="1"/>
  <c r="BH11" i="1"/>
  <c r="BF11" i="1"/>
  <c r="BD11" i="1"/>
  <c r="BB11" i="1"/>
  <c r="AZ11" i="1"/>
  <c r="AX11" i="1"/>
  <c r="AV11" i="1"/>
  <c r="AT11" i="1"/>
  <c r="AR11" i="1"/>
  <c r="AP11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BX10" i="1"/>
  <c r="BV10" i="1"/>
  <c r="BT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BX9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BX8" i="1"/>
  <c r="BV8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BX7" i="1"/>
  <c r="BV7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P7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BX6" i="1"/>
  <c r="BV6" i="1"/>
  <c r="BT6" i="1"/>
  <c r="BR6" i="1"/>
  <c r="BP6" i="1"/>
  <c r="BN6" i="1"/>
  <c r="BL6" i="1"/>
  <c r="BJ6" i="1"/>
  <c r="BH6" i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BX5" i="1"/>
  <c r="BV5" i="1"/>
  <c r="BT5" i="1"/>
  <c r="BR5" i="1"/>
  <c r="BP5" i="1"/>
  <c r="BN5" i="1"/>
  <c r="BL5" i="1"/>
  <c r="BJ5" i="1"/>
  <c r="BH5" i="1"/>
  <c r="BF5" i="1"/>
  <c r="BD5" i="1"/>
  <c r="BB5" i="1"/>
  <c r="AZ5" i="1"/>
  <c r="AX5" i="1"/>
  <c r="AV5" i="1"/>
  <c r="AT5" i="1"/>
  <c r="AR5" i="1"/>
  <c r="AP5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EH55" i="9" l="1"/>
  <c r="EE55" i="9"/>
  <c r="EB55" i="9"/>
  <c r="DY55" i="9"/>
  <c r="DV55" i="9"/>
  <c r="DS55" i="9"/>
  <c r="DP55" i="9"/>
  <c r="DM55" i="9"/>
  <c r="DJ55" i="9"/>
  <c r="DG55" i="9"/>
  <c r="DD55" i="9"/>
  <c r="DA55" i="9"/>
  <c r="CX55" i="9"/>
  <c r="CU55" i="9"/>
  <c r="CR55" i="9"/>
  <c r="CO55" i="9"/>
  <c r="CL55" i="9"/>
  <c r="CI55" i="9"/>
  <c r="CF55" i="9"/>
  <c r="CC55" i="9"/>
  <c r="BZ55" i="9"/>
  <c r="BW55" i="9"/>
  <c r="BT55" i="9"/>
  <c r="BQ55" i="9"/>
  <c r="BN55" i="9"/>
  <c r="BK55" i="9"/>
  <c r="BH55" i="9"/>
  <c r="BE55" i="9"/>
  <c r="BB55" i="9"/>
  <c r="AY55" i="9"/>
  <c r="AV55" i="9"/>
  <c r="AS55" i="9"/>
  <c r="EH54" i="9"/>
  <c r="EE54" i="9"/>
  <c r="EB54" i="9"/>
  <c r="DY54" i="9"/>
  <c r="DV54" i="9"/>
  <c r="DS54" i="9"/>
  <c r="DP54" i="9"/>
  <c r="DM54" i="9"/>
  <c r="DJ54" i="9"/>
  <c r="DG54" i="9"/>
  <c r="DD54" i="9"/>
  <c r="DA54" i="9"/>
  <c r="CX54" i="9"/>
  <c r="CU54" i="9"/>
  <c r="CR54" i="9"/>
  <c r="CO54" i="9"/>
  <c r="CL54" i="9"/>
  <c r="CI54" i="9"/>
  <c r="CF54" i="9"/>
  <c r="CC54" i="9"/>
  <c r="BZ54" i="9"/>
  <c r="BW54" i="9"/>
  <c r="BT54" i="9"/>
  <c r="BQ54" i="9"/>
  <c r="BN54" i="9"/>
  <c r="BK54" i="9"/>
  <c r="BH54" i="9"/>
  <c r="BE54" i="9"/>
  <c r="BB54" i="9"/>
  <c r="AY54" i="9"/>
  <c r="AV54" i="9"/>
  <c r="AS54" i="9"/>
  <c r="EH53" i="9"/>
  <c r="EE53" i="9"/>
  <c r="EB53" i="9"/>
  <c r="DY53" i="9"/>
  <c r="DV53" i="9"/>
  <c r="DS53" i="9"/>
  <c r="DP53" i="9"/>
  <c r="DM53" i="9"/>
  <c r="DJ53" i="9"/>
  <c r="DG53" i="9"/>
  <c r="DD53" i="9"/>
  <c r="DA53" i="9"/>
  <c r="CX53" i="9"/>
  <c r="CU53" i="9"/>
  <c r="CR53" i="9"/>
  <c r="CO53" i="9"/>
  <c r="CL53" i="9"/>
  <c r="CI53" i="9"/>
  <c r="CF53" i="9"/>
  <c r="CC53" i="9"/>
  <c r="BZ53" i="9"/>
  <c r="BW53" i="9"/>
  <c r="BT53" i="9"/>
  <c r="BQ53" i="9"/>
  <c r="BN53" i="9"/>
  <c r="BK53" i="9"/>
  <c r="BH53" i="9"/>
  <c r="BE53" i="9"/>
  <c r="BB53" i="9"/>
  <c r="AY53" i="9"/>
  <c r="AV53" i="9"/>
  <c r="AS53" i="9"/>
  <c r="EH52" i="9"/>
  <c r="EE52" i="9"/>
  <c r="EB52" i="9"/>
  <c r="DY52" i="9"/>
  <c r="DV52" i="9"/>
  <c r="DS52" i="9"/>
  <c r="DP52" i="9"/>
  <c r="DM52" i="9"/>
  <c r="DJ52" i="9"/>
  <c r="DG52" i="9"/>
  <c r="DD52" i="9"/>
  <c r="DA52" i="9"/>
  <c r="CX52" i="9"/>
  <c r="CU52" i="9"/>
  <c r="CR52" i="9"/>
  <c r="CO52" i="9"/>
  <c r="CL52" i="9"/>
  <c r="CI52" i="9"/>
  <c r="CF52" i="9"/>
  <c r="CC52" i="9"/>
  <c r="BZ52" i="9"/>
  <c r="BW52" i="9"/>
  <c r="BT52" i="9"/>
  <c r="BQ52" i="9"/>
  <c r="BN52" i="9"/>
  <c r="BK52" i="9"/>
  <c r="BH52" i="9"/>
  <c r="BE52" i="9"/>
  <c r="BB52" i="9"/>
  <c r="AY52" i="9"/>
  <c r="AV52" i="9"/>
  <c r="AS52" i="9"/>
  <c r="EH51" i="9"/>
  <c r="EE51" i="9"/>
  <c r="EB51" i="9"/>
  <c r="DY51" i="9"/>
  <c r="DV51" i="9"/>
  <c r="DS51" i="9"/>
  <c r="DP51" i="9"/>
  <c r="DM51" i="9"/>
  <c r="DJ51" i="9"/>
  <c r="DG51" i="9"/>
  <c r="DD51" i="9"/>
  <c r="DA51" i="9"/>
  <c r="CX51" i="9"/>
  <c r="CU51" i="9"/>
  <c r="CR51" i="9"/>
  <c r="CO51" i="9"/>
  <c r="CL51" i="9"/>
  <c r="CI51" i="9"/>
  <c r="CF51" i="9"/>
  <c r="CC51" i="9"/>
  <c r="BZ51" i="9"/>
  <c r="BW51" i="9"/>
  <c r="BT51" i="9"/>
  <c r="BQ51" i="9"/>
  <c r="BN51" i="9"/>
  <c r="BK51" i="9"/>
  <c r="BH51" i="9"/>
  <c r="BE51" i="9"/>
  <c r="BB51" i="9"/>
  <c r="AY51" i="9"/>
  <c r="AV51" i="9"/>
  <c r="AS51" i="9"/>
  <c r="EH50" i="9"/>
  <c r="EE50" i="9"/>
  <c r="EB50" i="9"/>
  <c r="DY50" i="9"/>
  <c r="DV50" i="9"/>
  <c r="DS50" i="9"/>
  <c r="DP50" i="9"/>
  <c r="DM50" i="9"/>
  <c r="DJ50" i="9"/>
  <c r="DG50" i="9"/>
  <c r="DD50" i="9"/>
  <c r="DA50" i="9"/>
  <c r="CX50" i="9"/>
  <c r="CU50" i="9"/>
  <c r="CR50" i="9"/>
  <c r="CO50" i="9"/>
  <c r="CL50" i="9"/>
  <c r="CI50" i="9"/>
  <c r="CF50" i="9"/>
  <c r="CC50" i="9"/>
  <c r="BZ50" i="9"/>
  <c r="BW50" i="9"/>
  <c r="BT50" i="9"/>
  <c r="BQ50" i="9"/>
  <c r="BN50" i="9"/>
  <c r="BK50" i="9"/>
  <c r="BH50" i="9"/>
  <c r="BE50" i="9"/>
  <c r="BB50" i="9"/>
  <c r="AY50" i="9"/>
  <c r="AV50" i="9"/>
  <c r="AS50" i="9"/>
  <c r="EH49" i="9"/>
  <c r="EE49" i="9"/>
  <c r="EB49" i="9"/>
  <c r="DY49" i="9"/>
  <c r="DV49" i="9"/>
  <c r="DS49" i="9"/>
  <c r="DP49" i="9"/>
  <c r="DM49" i="9"/>
  <c r="DJ49" i="9"/>
  <c r="DG49" i="9"/>
  <c r="DD49" i="9"/>
  <c r="DA49" i="9"/>
  <c r="CX49" i="9"/>
  <c r="CU49" i="9"/>
  <c r="CR49" i="9"/>
  <c r="CO49" i="9"/>
  <c r="CL49" i="9"/>
  <c r="CI49" i="9"/>
  <c r="CF49" i="9"/>
  <c r="CC49" i="9"/>
  <c r="BZ49" i="9"/>
  <c r="BW49" i="9"/>
  <c r="BT49" i="9"/>
  <c r="BQ49" i="9"/>
  <c r="BN49" i="9"/>
  <c r="BK49" i="9"/>
  <c r="BH49" i="9"/>
  <c r="BE49" i="9"/>
  <c r="BB49" i="9"/>
  <c r="AY49" i="9"/>
  <c r="AV49" i="9"/>
  <c r="AS49" i="9"/>
  <c r="EH48" i="9"/>
  <c r="EE48" i="9"/>
  <c r="EB48" i="9"/>
  <c r="DY48" i="9"/>
  <c r="DV48" i="9"/>
  <c r="DS48" i="9"/>
  <c r="DP48" i="9"/>
  <c r="DM48" i="9"/>
  <c r="DJ48" i="9"/>
  <c r="DG48" i="9"/>
  <c r="DD48" i="9"/>
  <c r="DA48" i="9"/>
  <c r="CX48" i="9"/>
  <c r="CU48" i="9"/>
  <c r="CR48" i="9"/>
  <c r="CO48" i="9"/>
  <c r="CL48" i="9"/>
  <c r="CI48" i="9"/>
  <c r="CF48" i="9"/>
  <c r="CC48" i="9"/>
  <c r="BZ48" i="9"/>
  <c r="BW48" i="9"/>
  <c r="BT48" i="9"/>
  <c r="BQ48" i="9"/>
  <c r="BN48" i="9"/>
  <c r="BK48" i="9"/>
  <c r="BH48" i="9"/>
  <c r="BE48" i="9"/>
  <c r="BB48" i="9"/>
  <c r="AY48" i="9"/>
  <c r="AV48" i="9"/>
  <c r="AS48" i="9"/>
  <c r="EH47" i="9"/>
  <c r="EE47" i="9"/>
  <c r="EB47" i="9"/>
  <c r="DY47" i="9"/>
  <c r="DV47" i="9"/>
  <c r="DS47" i="9"/>
  <c r="DP47" i="9"/>
  <c r="DM47" i="9"/>
  <c r="DJ47" i="9"/>
  <c r="DG47" i="9"/>
  <c r="DD47" i="9"/>
  <c r="DA47" i="9"/>
  <c r="CX47" i="9"/>
  <c r="CU47" i="9"/>
  <c r="CR47" i="9"/>
  <c r="CO47" i="9"/>
  <c r="CL47" i="9"/>
  <c r="CI47" i="9"/>
  <c r="CF47" i="9"/>
  <c r="CC47" i="9"/>
  <c r="BZ47" i="9"/>
  <c r="BW47" i="9"/>
  <c r="BT47" i="9"/>
  <c r="BQ47" i="9"/>
  <c r="BN47" i="9"/>
  <c r="BK47" i="9"/>
  <c r="BH47" i="9"/>
  <c r="BE47" i="9"/>
  <c r="BB47" i="9"/>
  <c r="AY47" i="9"/>
  <c r="AV47" i="9"/>
  <c r="AS47" i="9"/>
  <c r="EH46" i="9"/>
  <c r="EE46" i="9"/>
  <c r="EB46" i="9"/>
  <c r="DY46" i="9"/>
  <c r="DV46" i="9"/>
  <c r="DS46" i="9"/>
  <c r="DP46" i="9"/>
  <c r="DM46" i="9"/>
  <c r="DJ46" i="9"/>
  <c r="DG46" i="9"/>
  <c r="DD46" i="9"/>
  <c r="DA46" i="9"/>
  <c r="CX46" i="9"/>
  <c r="CU46" i="9"/>
  <c r="CR46" i="9"/>
  <c r="CO46" i="9"/>
  <c r="CL46" i="9"/>
  <c r="CI46" i="9"/>
  <c r="CF46" i="9"/>
  <c r="CC46" i="9"/>
  <c r="BZ46" i="9"/>
  <c r="BW46" i="9"/>
  <c r="BT46" i="9"/>
  <c r="BQ46" i="9"/>
  <c r="BN46" i="9"/>
  <c r="BK46" i="9"/>
  <c r="BH46" i="9"/>
  <c r="BE46" i="9"/>
  <c r="BB46" i="9"/>
  <c r="AY46" i="9"/>
  <c r="AV46" i="9"/>
  <c r="AS46" i="9"/>
  <c r="EH45" i="9"/>
  <c r="EE45" i="9"/>
  <c r="EB45" i="9"/>
  <c r="DY45" i="9"/>
  <c r="DV45" i="9"/>
  <c r="DS45" i="9"/>
  <c r="DP45" i="9"/>
  <c r="DM45" i="9"/>
  <c r="DJ45" i="9"/>
  <c r="DG45" i="9"/>
  <c r="DD45" i="9"/>
  <c r="DA45" i="9"/>
  <c r="CX45" i="9"/>
  <c r="CU45" i="9"/>
  <c r="CR45" i="9"/>
  <c r="CO45" i="9"/>
  <c r="CL45" i="9"/>
  <c r="CI45" i="9"/>
  <c r="CF45" i="9"/>
  <c r="CC45" i="9"/>
  <c r="BZ45" i="9"/>
  <c r="BW45" i="9"/>
  <c r="BT45" i="9"/>
  <c r="BQ45" i="9"/>
  <c r="BN45" i="9"/>
  <c r="BK45" i="9"/>
  <c r="BH45" i="9"/>
  <c r="BE45" i="9"/>
  <c r="BB45" i="9"/>
  <c r="AY45" i="9"/>
  <c r="AV45" i="9"/>
  <c r="AS45" i="9"/>
  <c r="EH44" i="9"/>
  <c r="EE44" i="9"/>
  <c r="EB44" i="9"/>
  <c r="DY44" i="9"/>
  <c r="DV44" i="9"/>
  <c r="DS44" i="9"/>
  <c r="DP44" i="9"/>
  <c r="DM44" i="9"/>
  <c r="DJ44" i="9"/>
  <c r="DG44" i="9"/>
  <c r="DD44" i="9"/>
  <c r="DA44" i="9"/>
  <c r="CX44" i="9"/>
  <c r="CU44" i="9"/>
  <c r="CR44" i="9"/>
  <c r="CO44" i="9"/>
  <c r="CL44" i="9"/>
  <c r="CI44" i="9"/>
  <c r="CF44" i="9"/>
  <c r="CC44" i="9"/>
  <c r="BZ44" i="9"/>
  <c r="BW44" i="9"/>
  <c r="BT44" i="9"/>
  <c r="BQ44" i="9"/>
  <c r="BN44" i="9"/>
  <c r="BK44" i="9"/>
  <c r="BH44" i="9"/>
  <c r="BE44" i="9"/>
  <c r="BB44" i="9"/>
  <c r="AY44" i="9"/>
  <c r="AV44" i="9"/>
  <c r="AS44" i="9"/>
  <c r="EH43" i="9"/>
  <c r="EE43" i="9"/>
  <c r="EB43" i="9"/>
  <c r="DY43" i="9"/>
  <c r="DV43" i="9"/>
  <c r="DS43" i="9"/>
  <c r="DP43" i="9"/>
  <c r="DM43" i="9"/>
  <c r="DJ43" i="9"/>
  <c r="DG43" i="9"/>
  <c r="DD43" i="9"/>
  <c r="DA43" i="9"/>
  <c r="CX43" i="9"/>
  <c r="CU43" i="9"/>
  <c r="CR43" i="9"/>
  <c r="CO43" i="9"/>
  <c r="CL43" i="9"/>
  <c r="CI43" i="9"/>
  <c r="CF43" i="9"/>
  <c r="CC43" i="9"/>
  <c r="BZ43" i="9"/>
  <c r="BW43" i="9"/>
  <c r="BT43" i="9"/>
  <c r="BQ43" i="9"/>
  <c r="BN43" i="9"/>
  <c r="BK43" i="9"/>
  <c r="BH43" i="9"/>
  <c r="BE43" i="9"/>
  <c r="BB43" i="9"/>
  <c r="AY43" i="9"/>
  <c r="AV43" i="9"/>
  <c r="AS43" i="9"/>
  <c r="EH42" i="9"/>
  <c r="EE42" i="9"/>
  <c r="EB42" i="9"/>
  <c r="DY42" i="9"/>
  <c r="DV42" i="9"/>
  <c r="DS42" i="9"/>
  <c r="DP42" i="9"/>
  <c r="DM42" i="9"/>
  <c r="DJ42" i="9"/>
  <c r="DG42" i="9"/>
  <c r="DD42" i="9"/>
  <c r="DA42" i="9"/>
  <c r="CX42" i="9"/>
  <c r="CU42" i="9"/>
  <c r="CR42" i="9"/>
  <c r="CO42" i="9"/>
  <c r="CL42" i="9"/>
  <c r="CI42" i="9"/>
  <c r="CF42" i="9"/>
  <c r="CC42" i="9"/>
  <c r="BZ42" i="9"/>
  <c r="BW42" i="9"/>
  <c r="BT42" i="9"/>
  <c r="BQ42" i="9"/>
  <c r="BN42" i="9"/>
  <c r="BK42" i="9"/>
  <c r="BH42" i="9"/>
  <c r="BE42" i="9"/>
  <c r="BB42" i="9"/>
  <c r="AY42" i="9"/>
  <c r="AV42" i="9"/>
  <c r="AS42" i="9"/>
  <c r="EH41" i="9"/>
  <c r="EE41" i="9"/>
  <c r="EB41" i="9"/>
  <c r="DY41" i="9"/>
  <c r="DV41" i="9"/>
  <c r="DS41" i="9"/>
  <c r="DP41" i="9"/>
  <c r="DM41" i="9"/>
  <c r="DJ41" i="9"/>
  <c r="DG41" i="9"/>
  <c r="DD41" i="9"/>
  <c r="DA41" i="9"/>
  <c r="CX41" i="9"/>
  <c r="CU41" i="9"/>
  <c r="CR41" i="9"/>
  <c r="CO41" i="9"/>
  <c r="CL41" i="9"/>
  <c r="CI41" i="9"/>
  <c r="CF41" i="9"/>
  <c r="CC41" i="9"/>
  <c r="BZ41" i="9"/>
  <c r="BW41" i="9"/>
  <c r="BT41" i="9"/>
  <c r="BQ41" i="9"/>
  <c r="BN41" i="9"/>
  <c r="BK41" i="9"/>
  <c r="BH41" i="9"/>
  <c r="BE41" i="9"/>
  <c r="BB41" i="9"/>
  <c r="AY41" i="9"/>
  <c r="AV41" i="9"/>
  <c r="AS41" i="9"/>
  <c r="EH40" i="9"/>
  <c r="EE40" i="9"/>
  <c r="EB40" i="9"/>
  <c r="DY40" i="9"/>
  <c r="DV40" i="9"/>
  <c r="DS40" i="9"/>
  <c r="DP40" i="9"/>
  <c r="DM40" i="9"/>
  <c r="DJ40" i="9"/>
  <c r="DG40" i="9"/>
  <c r="DD40" i="9"/>
  <c r="DA40" i="9"/>
  <c r="CX40" i="9"/>
  <c r="CU40" i="9"/>
  <c r="CR40" i="9"/>
  <c r="CO40" i="9"/>
  <c r="CL40" i="9"/>
  <c r="CI40" i="9"/>
  <c r="CF40" i="9"/>
  <c r="CC40" i="9"/>
  <c r="BZ40" i="9"/>
  <c r="BW40" i="9"/>
  <c r="BT40" i="9"/>
  <c r="BQ40" i="9"/>
  <c r="BN40" i="9"/>
  <c r="BK40" i="9"/>
  <c r="BH40" i="9"/>
  <c r="BE40" i="9"/>
  <c r="BB40" i="9"/>
  <c r="AY40" i="9"/>
  <c r="AV40" i="9"/>
  <c r="AS40" i="9"/>
  <c r="EH39" i="9"/>
  <c r="EE39" i="9"/>
  <c r="EB39" i="9"/>
  <c r="DY39" i="9"/>
  <c r="DV39" i="9"/>
  <c r="DS39" i="9"/>
  <c r="DP39" i="9"/>
  <c r="DM39" i="9"/>
  <c r="DJ39" i="9"/>
  <c r="DG39" i="9"/>
  <c r="DD39" i="9"/>
  <c r="DA39" i="9"/>
  <c r="CX39" i="9"/>
  <c r="CU39" i="9"/>
  <c r="CR39" i="9"/>
  <c r="CO39" i="9"/>
  <c r="CL39" i="9"/>
  <c r="CI39" i="9"/>
  <c r="CF39" i="9"/>
  <c r="CC39" i="9"/>
  <c r="BZ39" i="9"/>
  <c r="BW39" i="9"/>
  <c r="BT39" i="9"/>
  <c r="BQ39" i="9"/>
  <c r="BN39" i="9"/>
  <c r="BK39" i="9"/>
  <c r="BH39" i="9"/>
  <c r="BE39" i="9"/>
  <c r="BB39" i="9"/>
  <c r="AY39" i="9"/>
  <c r="AV39" i="9"/>
  <c r="AS39" i="9"/>
  <c r="EH38" i="9"/>
  <c r="EE38" i="9"/>
  <c r="EB38" i="9"/>
  <c r="DY38" i="9"/>
  <c r="DV38" i="9"/>
  <c r="DS38" i="9"/>
  <c r="DP38" i="9"/>
  <c r="DM38" i="9"/>
  <c r="DJ38" i="9"/>
  <c r="DG38" i="9"/>
  <c r="DD38" i="9"/>
  <c r="DA38" i="9"/>
  <c r="CX38" i="9"/>
  <c r="CU38" i="9"/>
  <c r="CR38" i="9"/>
  <c r="CO38" i="9"/>
  <c r="CL38" i="9"/>
  <c r="CI38" i="9"/>
  <c r="CF38" i="9"/>
  <c r="CC38" i="9"/>
  <c r="BZ38" i="9"/>
  <c r="BW38" i="9"/>
  <c r="BT38" i="9"/>
  <c r="BQ38" i="9"/>
  <c r="BN38" i="9"/>
  <c r="BK38" i="9"/>
  <c r="BH38" i="9"/>
  <c r="BE38" i="9"/>
  <c r="BB38" i="9"/>
  <c r="AY38" i="9"/>
  <c r="AV38" i="9"/>
  <c r="AS38" i="9"/>
  <c r="EH37" i="9"/>
  <c r="EE37" i="9"/>
  <c r="EB37" i="9"/>
  <c r="DY37" i="9"/>
  <c r="DV37" i="9"/>
  <c r="DS37" i="9"/>
  <c r="DP37" i="9"/>
  <c r="DM37" i="9"/>
  <c r="DJ37" i="9"/>
  <c r="DG37" i="9"/>
  <c r="DD37" i="9"/>
  <c r="DA37" i="9"/>
  <c r="CX37" i="9"/>
  <c r="CU37" i="9"/>
  <c r="CR37" i="9"/>
  <c r="CO37" i="9"/>
  <c r="CL37" i="9"/>
  <c r="CI37" i="9"/>
  <c r="CF37" i="9"/>
  <c r="CC37" i="9"/>
  <c r="BZ37" i="9"/>
  <c r="BW37" i="9"/>
  <c r="BT37" i="9"/>
  <c r="BQ37" i="9"/>
  <c r="BN37" i="9"/>
  <c r="BK37" i="9"/>
  <c r="BH37" i="9"/>
  <c r="BE37" i="9"/>
  <c r="BB37" i="9"/>
  <c r="AY37" i="9"/>
  <c r="AV37" i="9"/>
  <c r="AS37" i="9"/>
  <c r="EH36" i="9"/>
  <c r="EE36" i="9"/>
  <c r="EB36" i="9"/>
  <c r="DY36" i="9"/>
  <c r="DV36" i="9"/>
  <c r="DS36" i="9"/>
  <c r="DP36" i="9"/>
  <c r="DM36" i="9"/>
  <c r="DJ36" i="9"/>
  <c r="DG36" i="9"/>
  <c r="DD36" i="9"/>
  <c r="DA36" i="9"/>
  <c r="CX36" i="9"/>
  <c r="CU36" i="9"/>
  <c r="CR36" i="9"/>
  <c r="CO36" i="9"/>
  <c r="CL36" i="9"/>
  <c r="CI36" i="9"/>
  <c r="CF36" i="9"/>
  <c r="CC36" i="9"/>
  <c r="BZ36" i="9"/>
  <c r="BW36" i="9"/>
  <c r="BT36" i="9"/>
  <c r="BQ36" i="9"/>
  <c r="BN36" i="9"/>
  <c r="BK36" i="9"/>
  <c r="BH36" i="9"/>
  <c r="BE36" i="9"/>
  <c r="BB36" i="9"/>
  <c r="AY36" i="9"/>
  <c r="AV36" i="9"/>
  <c r="AS36" i="9"/>
  <c r="EH35" i="9"/>
  <c r="EE35" i="9"/>
  <c r="EB35" i="9"/>
  <c r="DY35" i="9"/>
  <c r="DV35" i="9"/>
  <c r="DS35" i="9"/>
  <c r="DP35" i="9"/>
  <c r="DM35" i="9"/>
  <c r="DJ35" i="9"/>
  <c r="DG35" i="9"/>
  <c r="DD35" i="9"/>
  <c r="DA35" i="9"/>
  <c r="CX35" i="9"/>
  <c r="CU35" i="9"/>
  <c r="CR35" i="9"/>
  <c r="CO35" i="9"/>
  <c r="CL35" i="9"/>
  <c r="CI35" i="9"/>
  <c r="CF35" i="9"/>
  <c r="CC35" i="9"/>
  <c r="BZ35" i="9"/>
  <c r="BW35" i="9"/>
  <c r="BT35" i="9"/>
  <c r="BQ35" i="9"/>
  <c r="BN35" i="9"/>
  <c r="BK35" i="9"/>
  <c r="BH35" i="9"/>
  <c r="BE35" i="9"/>
  <c r="BB35" i="9"/>
  <c r="AY35" i="9"/>
  <c r="AV35" i="9"/>
  <c r="AS35" i="9"/>
  <c r="EH34" i="9"/>
  <c r="EE34" i="9"/>
  <c r="EB34" i="9"/>
  <c r="DY34" i="9"/>
  <c r="DV34" i="9"/>
  <c r="DS34" i="9"/>
  <c r="DP34" i="9"/>
  <c r="DM34" i="9"/>
  <c r="DJ34" i="9"/>
  <c r="DG34" i="9"/>
  <c r="DD34" i="9"/>
  <c r="DA34" i="9"/>
  <c r="CX34" i="9"/>
  <c r="CU34" i="9"/>
  <c r="CR34" i="9"/>
  <c r="CO34" i="9"/>
  <c r="CL34" i="9"/>
  <c r="CI34" i="9"/>
  <c r="CF34" i="9"/>
  <c r="CC34" i="9"/>
  <c r="BZ34" i="9"/>
  <c r="BW34" i="9"/>
  <c r="BT34" i="9"/>
  <c r="BQ34" i="9"/>
  <c r="BN34" i="9"/>
  <c r="BK34" i="9"/>
  <c r="BH34" i="9"/>
  <c r="BE34" i="9"/>
  <c r="BB34" i="9"/>
  <c r="AY34" i="9"/>
  <c r="AV34" i="9"/>
  <c r="AS34" i="9"/>
  <c r="EH33" i="9"/>
  <c r="EE33" i="9"/>
  <c r="EB33" i="9"/>
  <c r="DY33" i="9"/>
  <c r="DV33" i="9"/>
  <c r="DS33" i="9"/>
  <c r="DP33" i="9"/>
  <c r="DM33" i="9"/>
  <c r="DJ33" i="9"/>
  <c r="DG33" i="9"/>
  <c r="DD33" i="9"/>
  <c r="DA33" i="9"/>
  <c r="CX33" i="9"/>
  <c r="CU33" i="9"/>
  <c r="CR33" i="9"/>
  <c r="CO33" i="9"/>
  <c r="CL33" i="9"/>
  <c r="CI33" i="9"/>
  <c r="CF33" i="9"/>
  <c r="CC33" i="9"/>
  <c r="BZ33" i="9"/>
  <c r="BW33" i="9"/>
  <c r="BT33" i="9"/>
  <c r="BQ33" i="9"/>
  <c r="BN33" i="9"/>
  <c r="BK33" i="9"/>
  <c r="BH33" i="9"/>
  <c r="BE33" i="9"/>
  <c r="BB33" i="9"/>
  <c r="AY33" i="9"/>
  <c r="AV33" i="9"/>
  <c r="AS33" i="9"/>
  <c r="EH32" i="9"/>
  <c r="EE32" i="9"/>
  <c r="EB32" i="9"/>
  <c r="DY32" i="9"/>
  <c r="DV32" i="9"/>
  <c r="DS32" i="9"/>
  <c r="DP32" i="9"/>
  <c r="DM32" i="9"/>
  <c r="DJ32" i="9"/>
  <c r="DG32" i="9"/>
  <c r="DD32" i="9"/>
  <c r="DA32" i="9"/>
  <c r="CX32" i="9"/>
  <c r="CU32" i="9"/>
  <c r="CR32" i="9"/>
  <c r="CO32" i="9"/>
  <c r="CL32" i="9"/>
  <c r="CI32" i="9"/>
  <c r="CF32" i="9"/>
  <c r="CC32" i="9"/>
  <c r="BZ32" i="9"/>
  <c r="BW32" i="9"/>
  <c r="BT32" i="9"/>
  <c r="BQ32" i="9"/>
  <c r="BN32" i="9"/>
  <c r="BK32" i="9"/>
  <c r="BH32" i="9"/>
  <c r="BE32" i="9"/>
  <c r="BB32" i="9"/>
  <c r="AY32" i="9"/>
  <c r="AV32" i="9"/>
  <c r="AS32" i="9"/>
  <c r="EH31" i="9"/>
  <c r="EE31" i="9"/>
  <c r="EB31" i="9"/>
  <c r="DY31" i="9"/>
  <c r="DV31" i="9"/>
  <c r="DS31" i="9"/>
  <c r="DP31" i="9"/>
  <c r="DM31" i="9"/>
  <c r="DJ31" i="9"/>
  <c r="DG31" i="9"/>
  <c r="DD31" i="9"/>
  <c r="DA31" i="9"/>
  <c r="CX31" i="9"/>
  <c r="CU31" i="9"/>
  <c r="CR31" i="9"/>
  <c r="CO31" i="9"/>
  <c r="CL31" i="9"/>
  <c r="CI31" i="9"/>
  <c r="CF31" i="9"/>
  <c r="CC31" i="9"/>
  <c r="BZ31" i="9"/>
  <c r="BW31" i="9"/>
  <c r="BT31" i="9"/>
  <c r="BQ31" i="9"/>
  <c r="BN31" i="9"/>
  <c r="BK31" i="9"/>
  <c r="BH31" i="9"/>
  <c r="BE31" i="9"/>
  <c r="BB31" i="9"/>
  <c r="AY31" i="9"/>
  <c r="AV31" i="9"/>
  <c r="AS31" i="9"/>
  <c r="EH30" i="9"/>
  <c r="EE30" i="9"/>
  <c r="EB30" i="9"/>
  <c r="DY30" i="9"/>
  <c r="DV30" i="9"/>
  <c r="DS30" i="9"/>
  <c r="DP30" i="9"/>
  <c r="DM30" i="9"/>
  <c r="DJ30" i="9"/>
  <c r="DG30" i="9"/>
  <c r="DD30" i="9"/>
  <c r="DA30" i="9"/>
  <c r="CX30" i="9"/>
  <c r="CU30" i="9"/>
  <c r="CR30" i="9"/>
  <c r="CO30" i="9"/>
  <c r="CL30" i="9"/>
  <c r="CI30" i="9"/>
  <c r="CF30" i="9"/>
  <c r="CC30" i="9"/>
  <c r="BZ30" i="9"/>
  <c r="BW30" i="9"/>
  <c r="BT30" i="9"/>
  <c r="BQ30" i="9"/>
  <c r="BN30" i="9"/>
  <c r="BK30" i="9"/>
  <c r="BH30" i="9"/>
  <c r="BE30" i="9"/>
  <c r="BB30" i="9"/>
  <c r="AY30" i="9"/>
  <c r="AV30" i="9"/>
  <c r="AS30" i="9"/>
  <c r="EH29" i="9"/>
  <c r="EE29" i="9"/>
  <c r="EB29" i="9"/>
  <c r="DY29" i="9"/>
  <c r="DV29" i="9"/>
  <c r="DS29" i="9"/>
  <c r="DP29" i="9"/>
  <c r="DM29" i="9"/>
  <c r="DJ29" i="9"/>
  <c r="DG29" i="9"/>
  <c r="DD29" i="9"/>
  <c r="DA29" i="9"/>
  <c r="CX29" i="9"/>
  <c r="CU29" i="9"/>
  <c r="CR29" i="9"/>
  <c r="CO29" i="9"/>
  <c r="CL29" i="9"/>
  <c r="CI29" i="9"/>
  <c r="CF29" i="9"/>
  <c r="CC29" i="9"/>
  <c r="BZ29" i="9"/>
  <c r="BW29" i="9"/>
  <c r="BT29" i="9"/>
  <c r="BQ29" i="9"/>
  <c r="BN29" i="9"/>
  <c r="BK29" i="9"/>
  <c r="BH29" i="9"/>
  <c r="BE29" i="9"/>
  <c r="BB29" i="9"/>
  <c r="AY29" i="9"/>
  <c r="AV29" i="9"/>
  <c r="AS29" i="9"/>
  <c r="EH28" i="9"/>
  <c r="EE28" i="9"/>
  <c r="EB28" i="9"/>
  <c r="DY28" i="9"/>
  <c r="DV28" i="9"/>
  <c r="DS28" i="9"/>
  <c r="DP28" i="9"/>
  <c r="DM28" i="9"/>
  <c r="DJ28" i="9"/>
  <c r="DG28" i="9"/>
  <c r="DD28" i="9"/>
  <c r="DA28" i="9"/>
  <c r="CX28" i="9"/>
  <c r="CU28" i="9"/>
  <c r="CR28" i="9"/>
  <c r="CO28" i="9"/>
  <c r="CL28" i="9"/>
  <c r="CI28" i="9"/>
  <c r="CF28" i="9"/>
  <c r="CC28" i="9"/>
  <c r="BZ28" i="9"/>
  <c r="BW28" i="9"/>
  <c r="BT28" i="9"/>
  <c r="BQ28" i="9"/>
  <c r="BN28" i="9"/>
  <c r="BK28" i="9"/>
  <c r="BH28" i="9"/>
  <c r="BE28" i="9"/>
  <c r="BB28" i="9"/>
  <c r="AY28" i="9"/>
  <c r="AV28" i="9"/>
  <c r="AS28" i="9"/>
  <c r="EH27" i="9"/>
  <c r="EE27" i="9"/>
  <c r="EB27" i="9"/>
  <c r="DY27" i="9"/>
  <c r="DV27" i="9"/>
  <c r="DS27" i="9"/>
  <c r="DP27" i="9"/>
  <c r="DM27" i="9"/>
  <c r="DJ27" i="9"/>
  <c r="DG27" i="9"/>
  <c r="DD27" i="9"/>
  <c r="DA27" i="9"/>
  <c r="CX27" i="9"/>
  <c r="CU27" i="9"/>
  <c r="CR27" i="9"/>
  <c r="CO27" i="9"/>
  <c r="CL27" i="9"/>
  <c r="CI27" i="9"/>
  <c r="CF27" i="9"/>
  <c r="CC27" i="9"/>
  <c r="BZ27" i="9"/>
  <c r="BW27" i="9"/>
  <c r="BT27" i="9"/>
  <c r="BQ27" i="9"/>
  <c r="BN27" i="9"/>
  <c r="BK27" i="9"/>
  <c r="BH27" i="9"/>
  <c r="BE27" i="9"/>
  <c r="BB27" i="9"/>
  <c r="AY27" i="9"/>
  <c r="AV27" i="9"/>
  <c r="AS27" i="9"/>
  <c r="EH26" i="9"/>
  <c r="EE26" i="9"/>
  <c r="EB26" i="9"/>
  <c r="DY26" i="9"/>
  <c r="DV26" i="9"/>
  <c r="DS26" i="9"/>
  <c r="DP26" i="9"/>
  <c r="DM26" i="9"/>
  <c r="DJ26" i="9"/>
  <c r="DG26" i="9"/>
  <c r="DD26" i="9"/>
  <c r="DA26" i="9"/>
  <c r="CX26" i="9"/>
  <c r="CU26" i="9"/>
  <c r="CR26" i="9"/>
  <c r="CO26" i="9"/>
  <c r="CL26" i="9"/>
  <c r="CI26" i="9"/>
  <c r="CF26" i="9"/>
  <c r="CC26" i="9"/>
  <c r="BZ26" i="9"/>
  <c r="BW26" i="9"/>
  <c r="BT26" i="9"/>
  <c r="BQ26" i="9"/>
  <c r="BN26" i="9"/>
  <c r="BK26" i="9"/>
  <c r="BH26" i="9"/>
  <c r="BE26" i="9"/>
  <c r="BB26" i="9"/>
  <c r="AY26" i="9"/>
  <c r="AV26" i="9"/>
  <c r="AS26" i="9"/>
  <c r="EH25" i="9"/>
  <c r="EE25" i="9"/>
  <c r="EB25" i="9"/>
  <c r="DY25" i="9"/>
  <c r="DV25" i="9"/>
  <c r="DS25" i="9"/>
  <c r="DP25" i="9"/>
  <c r="DM25" i="9"/>
  <c r="DJ25" i="9"/>
  <c r="DG25" i="9"/>
  <c r="DD25" i="9"/>
  <c r="DA25" i="9"/>
  <c r="CX25" i="9"/>
  <c r="CU25" i="9"/>
  <c r="CR25" i="9"/>
  <c r="CO25" i="9"/>
  <c r="CL25" i="9"/>
  <c r="CI25" i="9"/>
  <c r="CF25" i="9"/>
  <c r="CC25" i="9"/>
  <c r="BZ25" i="9"/>
  <c r="BW25" i="9"/>
  <c r="BT25" i="9"/>
  <c r="BQ25" i="9"/>
  <c r="BN25" i="9"/>
  <c r="BK25" i="9"/>
  <c r="BH25" i="9"/>
  <c r="BE25" i="9"/>
  <c r="BB25" i="9"/>
  <c r="AY25" i="9"/>
  <c r="AV25" i="9"/>
  <c r="AS25" i="9"/>
  <c r="EH24" i="9"/>
  <c r="EE24" i="9"/>
  <c r="EB24" i="9"/>
  <c r="DY24" i="9"/>
  <c r="DV24" i="9"/>
  <c r="DS24" i="9"/>
  <c r="DP24" i="9"/>
  <c r="DM24" i="9"/>
  <c r="DJ24" i="9"/>
  <c r="DG24" i="9"/>
  <c r="DD24" i="9"/>
  <c r="DA24" i="9"/>
  <c r="CX24" i="9"/>
  <c r="CU24" i="9"/>
  <c r="CR24" i="9"/>
  <c r="CO24" i="9"/>
  <c r="CL24" i="9"/>
  <c r="CI24" i="9"/>
  <c r="CF24" i="9"/>
  <c r="CC24" i="9"/>
  <c r="BZ24" i="9"/>
  <c r="BW24" i="9"/>
  <c r="BT24" i="9"/>
  <c r="BQ24" i="9"/>
  <c r="BN24" i="9"/>
  <c r="BK24" i="9"/>
  <c r="BH24" i="9"/>
  <c r="BE24" i="9"/>
  <c r="BB24" i="9"/>
  <c r="AY24" i="9"/>
  <c r="AV24" i="9"/>
  <c r="AS24" i="9"/>
  <c r="EH23" i="9"/>
  <c r="EE23" i="9"/>
  <c r="EB23" i="9"/>
  <c r="DY23" i="9"/>
  <c r="DV23" i="9"/>
  <c r="DS23" i="9"/>
  <c r="DP23" i="9"/>
  <c r="DM23" i="9"/>
  <c r="DJ23" i="9"/>
  <c r="DG23" i="9"/>
  <c r="DD23" i="9"/>
  <c r="DA23" i="9"/>
  <c r="CX23" i="9"/>
  <c r="CU23" i="9"/>
  <c r="CR23" i="9"/>
  <c r="CO23" i="9"/>
  <c r="CL23" i="9"/>
  <c r="CI23" i="9"/>
  <c r="CF23" i="9"/>
  <c r="CC23" i="9"/>
  <c r="BZ23" i="9"/>
  <c r="BW23" i="9"/>
  <c r="BT23" i="9"/>
  <c r="BQ23" i="9"/>
  <c r="BN23" i="9"/>
  <c r="BK23" i="9"/>
  <c r="BH23" i="9"/>
  <c r="BE23" i="9"/>
  <c r="BB23" i="9"/>
  <c r="AY23" i="9"/>
  <c r="AV23" i="9"/>
  <c r="AS23" i="9"/>
  <c r="EH22" i="9"/>
  <c r="EE22" i="9"/>
  <c r="EB22" i="9"/>
  <c r="DY22" i="9"/>
  <c r="DV22" i="9"/>
  <c r="DS22" i="9"/>
  <c r="DP22" i="9"/>
  <c r="DM22" i="9"/>
  <c r="DJ22" i="9"/>
  <c r="DG22" i="9"/>
  <c r="DD22" i="9"/>
  <c r="DA22" i="9"/>
  <c r="CX22" i="9"/>
  <c r="CU22" i="9"/>
  <c r="CR22" i="9"/>
  <c r="CO22" i="9"/>
  <c r="CL22" i="9"/>
  <c r="CI22" i="9"/>
  <c r="CF22" i="9"/>
  <c r="CC22" i="9"/>
  <c r="BZ22" i="9"/>
  <c r="BW22" i="9"/>
  <c r="BT22" i="9"/>
  <c r="BQ22" i="9"/>
  <c r="BN22" i="9"/>
  <c r="BK22" i="9"/>
  <c r="BH22" i="9"/>
  <c r="BE22" i="9"/>
  <c r="BB22" i="9"/>
  <c r="AY22" i="9"/>
  <c r="AV22" i="9"/>
  <c r="AS22" i="9"/>
  <c r="EH21" i="9"/>
  <c r="EE21" i="9"/>
  <c r="EB21" i="9"/>
  <c r="DY21" i="9"/>
  <c r="DV21" i="9"/>
  <c r="DS21" i="9"/>
  <c r="DP21" i="9"/>
  <c r="DM21" i="9"/>
  <c r="DJ21" i="9"/>
  <c r="DG21" i="9"/>
  <c r="DD21" i="9"/>
  <c r="DA21" i="9"/>
  <c r="CX21" i="9"/>
  <c r="CU21" i="9"/>
  <c r="CR21" i="9"/>
  <c r="CO21" i="9"/>
  <c r="CL21" i="9"/>
  <c r="CI21" i="9"/>
  <c r="CF21" i="9"/>
  <c r="CC21" i="9"/>
  <c r="BZ21" i="9"/>
  <c r="BW21" i="9"/>
  <c r="BT21" i="9"/>
  <c r="BQ21" i="9"/>
  <c r="BN21" i="9"/>
  <c r="BK21" i="9"/>
  <c r="BH21" i="9"/>
  <c r="BE21" i="9"/>
  <c r="BB21" i="9"/>
  <c r="AY21" i="9"/>
  <c r="AV21" i="9"/>
  <c r="AS21" i="9"/>
  <c r="EH20" i="9"/>
  <c r="EE20" i="9"/>
  <c r="EB20" i="9"/>
  <c r="DY20" i="9"/>
  <c r="DV20" i="9"/>
  <c r="DS20" i="9"/>
  <c r="DP20" i="9"/>
  <c r="DM20" i="9"/>
  <c r="DJ20" i="9"/>
  <c r="DG20" i="9"/>
  <c r="DD20" i="9"/>
  <c r="DA20" i="9"/>
  <c r="CX20" i="9"/>
  <c r="CU20" i="9"/>
  <c r="CR20" i="9"/>
  <c r="CO20" i="9"/>
  <c r="CL20" i="9"/>
  <c r="CI20" i="9"/>
  <c r="CF20" i="9"/>
  <c r="CC20" i="9"/>
  <c r="BZ20" i="9"/>
  <c r="BW20" i="9"/>
  <c r="BT20" i="9"/>
  <c r="BQ20" i="9"/>
  <c r="BN20" i="9"/>
  <c r="BK20" i="9"/>
  <c r="BH20" i="9"/>
  <c r="BE20" i="9"/>
  <c r="BB20" i="9"/>
  <c r="AY20" i="9"/>
  <c r="AV20" i="9"/>
  <c r="AS20" i="9"/>
  <c r="EH19" i="9"/>
  <c r="EE19" i="9"/>
  <c r="EB19" i="9"/>
  <c r="DY19" i="9"/>
  <c r="DV19" i="9"/>
  <c r="DS19" i="9"/>
  <c r="DP19" i="9"/>
  <c r="DM19" i="9"/>
  <c r="DJ19" i="9"/>
  <c r="DG19" i="9"/>
  <c r="DD19" i="9"/>
  <c r="DA19" i="9"/>
  <c r="CX19" i="9"/>
  <c r="CU19" i="9"/>
  <c r="CR19" i="9"/>
  <c r="CO19" i="9"/>
  <c r="CL19" i="9"/>
  <c r="CI19" i="9"/>
  <c r="CF19" i="9"/>
  <c r="CC19" i="9"/>
  <c r="BZ19" i="9"/>
  <c r="BW19" i="9"/>
  <c r="BT19" i="9"/>
  <c r="BQ19" i="9"/>
  <c r="BN19" i="9"/>
  <c r="BK19" i="9"/>
  <c r="BH19" i="9"/>
  <c r="BE19" i="9"/>
  <c r="BB19" i="9"/>
  <c r="AY19" i="9"/>
  <c r="AV19" i="9"/>
  <c r="AS19" i="9"/>
  <c r="EH18" i="9"/>
  <c r="EE18" i="9"/>
  <c r="EB18" i="9"/>
  <c r="DY18" i="9"/>
  <c r="DV18" i="9"/>
  <c r="DS18" i="9"/>
  <c r="DP18" i="9"/>
  <c r="DM18" i="9"/>
  <c r="DJ18" i="9"/>
  <c r="DG18" i="9"/>
  <c r="DD18" i="9"/>
  <c r="DA18" i="9"/>
  <c r="CX18" i="9"/>
  <c r="CU18" i="9"/>
  <c r="CR18" i="9"/>
  <c r="CO18" i="9"/>
  <c r="CL18" i="9"/>
  <c r="CI18" i="9"/>
  <c r="CF18" i="9"/>
  <c r="CC18" i="9"/>
  <c r="BZ18" i="9"/>
  <c r="BW18" i="9"/>
  <c r="BT18" i="9"/>
  <c r="BQ18" i="9"/>
  <c r="BN18" i="9"/>
  <c r="BK18" i="9"/>
  <c r="BH18" i="9"/>
  <c r="BE18" i="9"/>
  <c r="BB18" i="9"/>
  <c r="AY18" i="9"/>
  <c r="AV18" i="9"/>
  <c r="AS18" i="9"/>
  <c r="EH17" i="9"/>
  <c r="EE17" i="9"/>
  <c r="EB17" i="9"/>
  <c r="DY17" i="9"/>
  <c r="DV17" i="9"/>
  <c r="DS17" i="9"/>
  <c r="DP17" i="9"/>
  <c r="DM17" i="9"/>
  <c r="DJ17" i="9"/>
  <c r="DG17" i="9"/>
  <c r="DD17" i="9"/>
  <c r="DA17" i="9"/>
  <c r="CX17" i="9"/>
  <c r="CU17" i="9"/>
  <c r="CR17" i="9"/>
  <c r="CO17" i="9"/>
  <c r="CL17" i="9"/>
  <c r="CI17" i="9"/>
  <c r="CF17" i="9"/>
  <c r="CC17" i="9"/>
  <c r="BZ17" i="9"/>
  <c r="BW17" i="9"/>
  <c r="BT17" i="9"/>
  <c r="BQ17" i="9"/>
  <c r="BN17" i="9"/>
  <c r="BK17" i="9"/>
  <c r="BH17" i="9"/>
  <c r="BE17" i="9"/>
  <c r="BB17" i="9"/>
  <c r="AY17" i="9"/>
  <c r="AV17" i="9"/>
  <c r="AS17" i="9"/>
  <c r="EH16" i="9"/>
  <c r="EE16" i="9"/>
  <c r="EB16" i="9"/>
  <c r="DY16" i="9"/>
  <c r="DV16" i="9"/>
  <c r="DS16" i="9"/>
  <c r="DP16" i="9"/>
  <c r="DM16" i="9"/>
  <c r="DJ16" i="9"/>
  <c r="DG16" i="9"/>
  <c r="DD16" i="9"/>
  <c r="DA16" i="9"/>
  <c r="CX16" i="9"/>
  <c r="CU16" i="9"/>
  <c r="CR16" i="9"/>
  <c r="CO16" i="9"/>
  <c r="CL16" i="9"/>
  <c r="CI16" i="9"/>
  <c r="CF16" i="9"/>
  <c r="CC16" i="9"/>
  <c r="BZ16" i="9"/>
  <c r="BW16" i="9"/>
  <c r="BT16" i="9"/>
  <c r="BQ16" i="9"/>
  <c r="BN16" i="9"/>
  <c r="BK16" i="9"/>
  <c r="BH16" i="9"/>
  <c r="BE16" i="9"/>
  <c r="BB16" i="9"/>
  <c r="AY16" i="9"/>
  <c r="AV16" i="9"/>
  <c r="AS16" i="9"/>
  <c r="EH15" i="9"/>
  <c r="EE15" i="9"/>
  <c r="EB15" i="9"/>
  <c r="DY15" i="9"/>
  <c r="DV15" i="9"/>
  <c r="DS15" i="9"/>
  <c r="DP15" i="9"/>
  <c r="DM15" i="9"/>
  <c r="DJ15" i="9"/>
  <c r="DG15" i="9"/>
  <c r="DD15" i="9"/>
  <c r="DA15" i="9"/>
  <c r="CX15" i="9"/>
  <c r="CU15" i="9"/>
  <c r="CR15" i="9"/>
  <c r="CO15" i="9"/>
  <c r="CL15" i="9"/>
  <c r="CI15" i="9"/>
  <c r="CF15" i="9"/>
  <c r="CC15" i="9"/>
  <c r="BZ15" i="9"/>
  <c r="BW15" i="9"/>
  <c r="BT15" i="9"/>
  <c r="BQ15" i="9"/>
  <c r="BN15" i="9"/>
  <c r="BK15" i="9"/>
  <c r="BH15" i="9"/>
  <c r="BE15" i="9"/>
  <c r="BB15" i="9"/>
  <c r="AY15" i="9"/>
  <c r="AV15" i="9"/>
  <c r="AS15" i="9"/>
  <c r="EH14" i="9"/>
  <c r="EE14" i="9"/>
  <c r="EB14" i="9"/>
  <c r="DY14" i="9"/>
  <c r="DV14" i="9"/>
  <c r="DS14" i="9"/>
  <c r="DP14" i="9"/>
  <c r="DM14" i="9"/>
  <c r="DJ14" i="9"/>
  <c r="DG14" i="9"/>
  <c r="DD14" i="9"/>
  <c r="DA14" i="9"/>
  <c r="CX14" i="9"/>
  <c r="CU14" i="9"/>
  <c r="CR14" i="9"/>
  <c r="CO14" i="9"/>
  <c r="CL14" i="9"/>
  <c r="CI14" i="9"/>
  <c r="CF14" i="9"/>
  <c r="CC14" i="9"/>
  <c r="BZ14" i="9"/>
  <c r="BW14" i="9"/>
  <c r="BT14" i="9"/>
  <c r="BQ14" i="9"/>
  <c r="BN14" i="9"/>
  <c r="BK14" i="9"/>
  <c r="BH14" i="9"/>
  <c r="BE14" i="9"/>
  <c r="BB14" i="9"/>
  <c r="AY14" i="9"/>
  <c r="AV14" i="9"/>
  <c r="AS14" i="9"/>
  <c r="EH13" i="9"/>
  <c r="EE13" i="9"/>
  <c r="EB13" i="9"/>
  <c r="DY13" i="9"/>
  <c r="DV13" i="9"/>
  <c r="DS13" i="9"/>
  <c r="DP13" i="9"/>
  <c r="DM13" i="9"/>
  <c r="DJ13" i="9"/>
  <c r="DG13" i="9"/>
  <c r="DD13" i="9"/>
  <c r="DA13" i="9"/>
  <c r="CX13" i="9"/>
  <c r="CU13" i="9"/>
  <c r="CR13" i="9"/>
  <c r="CO13" i="9"/>
  <c r="CL13" i="9"/>
  <c r="CI13" i="9"/>
  <c r="CF13" i="9"/>
  <c r="CC13" i="9"/>
  <c r="BZ13" i="9"/>
  <c r="BW13" i="9"/>
  <c r="BT13" i="9"/>
  <c r="BQ13" i="9"/>
  <c r="BN13" i="9"/>
  <c r="BK13" i="9"/>
  <c r="BH13" i="9"/>
  <c r="BE13" i="9"/>
  <c r="BB13" i="9"/>
  <c r="AY13" i="9"/>
  <c r="AV13" i="9"/>
  <c r="AS13" i="9"/>
  <c r="EH12" i="9"/>
  <c r="EE12" i="9"/>
  <c r="EB12" i="9"/>
  <c r="DY12" i="9"/>
  <c r="DV12" i="9"/>
  <c r="DS12" i="9"/>
  <c r="DP12" i="9"/>
  <c r="DM12" i="9"/>
  <c r="DJ12" i="9"/>
  <c r="DG12" i="9"/>
  <c r="DD12" i="9"/>
  <c r="DA12" i="9"/>
  <c r="CX12" i="9"/>
  <c r="CU12" i="9"/>
  <c r="CR12" i="9"/>
  <c r="CO12" i="9"/>
  <c r="CL12" i="9"/>
  <c r="CI12" i="9"/>
  <c r="CF12" i="9"/>
  <c r="CC12" i="9"/>
  <c r="BZ12" i="9"/>
  <c r="BW12" i="9"/>
  <c r="BT12" i="9"/>
  <c r="BQ12" i="9"/>
  <c r="BN12" i="9"/>
  <c r="BK12" i="9"/>
  <c r="BH12" i="9"/>
  <c r="BE12" i="9"/>
  <c r="BB12" i="9"/>
  <c r="AY12" i="9"/>
  <c r="AV12" i="9"/>
  <c r="AS12" i="9"/>
  <c r="EH11" i="9"/>
  <c r="EE11" i="9"/>
  <c r="EB11" i="9"/>
  <c r="DY11" i="9"/>
  <c r="DV11" i="9"/>
  <c r="DS11" i="9"/>
  <c r="DP11" i="9"/>
  <c r="DM11" i="9"/>
  <c r="DJ11" i="9"/>
  <c r="DG11" i="9"/>
  <c r="DD11" i="9"/>
  <c r="DA11" i="9"/>
  <c r="CX11" i="9"/>
  <c r="CU11" i="9"/>
  <c r="CR11" i="9"/>
  <c r="CO11" i="9"/>
  <c r="CL11" i="9"/>
  <c r="CI11" i="9"/>
  <c r="CF11" i="9"/>
  <c r="CC11" i="9"/>
  <c r="BZ11" i="9"/>
  <c r="BW11" i="9"/>
  <c r="BT11" i="9"/>
  <c r="BQ11" i="9"/>
  <c r="BN11" i="9"/>
  <c r="BK11" i="9"/>
  <c r="BH11" i="9"/>
  <c r="BE11" i="9"/>
  <c r="BB11" i="9"/>
  <c r="AY11" i="9"/>
  <c r="AV11" i="9"/>
  <c r="AS11" i="9"/>
  <c r="EH10" i="9"/>
  <c r="EE10" i="9"/>
  <c r="EB10" i="9"/>
  <c r="DY10" i="9"/>
  <c r="DV10" i="9"/>
  <c r="DS10" i="9"/>
  <c r="DP10" i="9"/>
  <c r="DM10" i="9"/>
  <c r="DJ10" i="9"/>
  <c r="DG10" i="9"/>
  <c r="DD10" i="9"/>
  <c r="DA10" i="9"/>
  <c r="CX10" i="9"/>
  <c r="CU10" i="9"/>
  <c r="CR10" i="9"/>
  <c r="CO10" i="9"/>
  <c r="CL10" i="9"/>
  <c r="CI10" i="9"/>
  <c r="CF10" i="9"/>
  <c r="CC10" i="9"/>
  <c r="BZ10" i="9"/>
  <c r="BW10" i="9"/>
  <c r="BT10" i="9"/>
  <c r="BQ10" i="9"/>
  <c r="BN10" i="9"/>
  <c r="BK10" i="9"/>
  <c r="BH10" i="9"/>
  <c r="BE10" i="9"/>
  <c r="BB10" i="9"/>
  <c r="AY10" i="9"/>
  <c r="AV10" i="9"/>
  <c r="AS10" i="9"/>
  <c r="EH9" i="9"/>
  <c r="EE9" i="9"/>
  <c r="EB9" i="9"/>
  <c r="DY9" i="9"/>
  <c r="DV9" i="9"/>
  <c r="DS9" i="9"/>
  <c r="DP9" i="9"/>
  <c r="DM9" i="9"/>
  <c r="DJ9" i="9"/>
  <c r="DG9" i="9"/>
  <c r="DD9" i="9"/>
  <c r="DA9" i="9"/>
  <c r="CX9" i="9"/>
  <c r="CU9" i="9"/>
  <c r="CR9" i="9"/>
  <c r="CO9" i="9"/>
  <c r="CL9" i="9"/>
  <c r="CI9" i="9"/>
  <c r="CF9" i="9"/>
  <c r="CC9" i="9"/>
  <c r="BZ9" i="9"/>
  <c r="BW9" i="9"/>
  <c r="BT9" i="9"/>
  <c r="BQ9" i="9"/>
  <c r="BN9" i="9"/>
  <c r="BK9" i="9"/>
  <c r="BH9" i="9"/>
  <c r="BE9" i="9"/>
  <c r="BB9" i="9"/>
  <c r="AY9" i="9"/>
  <c r="AV9" i="9"/>
  <c r="AS9" i="9"/>
  <c r="EH8" i="9"/>
  <c r="EE8" i="9"/>
  <c r="EB8" i="9"/>
  <c r="DY8" i="9"/>
  <c r="DV8" i="9"/>
  <c r="DS8" i="9"/>
  <c r="DP8" i="9"/>
  <c r="DM8" i="9"/>
  <c r="DJ8" i="9"/>
  <c r="DG8" i="9"/>
  <c r="DD8" i="9"/>
  <c r="DA8" i="9"/>
  <c r="CX8" i="9"/>
  <c r="CU8" i="9"/>
  <c r="CR8" i="9"/>
  <c r="CO8" i="9"/>
  <c r="CL8" i="9"/>
  <c r="CI8" i="9"/>
  <c r="CF8" i="9"/>
  <c r="CC8" i="9"/>
  <c r="BZ8" i="9"/>
  <c r="BW8" i="9"/>
  <c r="BT8" i="9"/>
  <c r="BQ8" i="9"/>
  <c r="BN8" i="9"/>
  <c r="BK8" i="9"/>
  <c r="BH8" i="9"/>
  <c r="BE8" i="9"/>
  <c r="BB8" i="9"/>
  <c r="AY8" i="9"/>
  <c r="AV8" i="9"/>
  <c r="AS8" i="9"/>
  <c r="EH7" i="9"/>
  <c r="EE7" i="9"/>
  <c r="EB7" i="9"/>
  <c r="DY7" i="9"/>
  <c r="DV7" i="9"/>
  <c r="DS7" i="9"/>
  <c r="DP7" i="9"/>
  <c r="DM7" i="9"/>
  <c r="DJ7" i="9"/>
  <c r="DG7" i="9"/>
  <c r="DD7" i="9"/>
  <c r="DA7" i="9"/>
  <c r="CX7" i="9"/>
  <c r="CU7" i="9"/>
  <c r="CR7" i="9"/>
  <c r="CO7" i="9"/>
  <c r="CL7" i="9"/>
  <c r="CI7" i="9"/>
  <c r="CF7" i="9"/>
  <c r="CC7" i="9"/>
  <c r="BZ7" i="9"/>
  <c r="BW7" i="9"/>
  <c r="BT7" i="9"/>
  <c r="BQ7" i="9"/>
  <c r="BN7" i="9"/>
  <c r="BK7" i="9"/>
  <c r="BH7" i="9"/>
  <c r="BE7" i="9"/>
  <c r="BB7" i="9"/>
  <c r="AY7" i="9"/>
  <c r="AV7" i="9"/>
  <c r="AS7" i="9"/>
  <c r="EH6" i="9"/>
  <c r="EE6" i="9"/>
  <c r="EB6" i="9"/>
  <c r="DY6" i="9"/>
  <c r="DV6" i="9"/>
  <c r="DS6" i="9"/>
  <c r="DP6" i="9"/>
  <c r="DM6" i="9"/>
  <c r="DJ6" i="9"/>
  <c r="DG6" i="9"/>
  <c r="DD6" i="9"/>
  <c r="DA6" i="9"/>
  <c r="CX6" i="9"/>
  <c r="CU6" i="9"/>
  <c r="CR6" i="9"/>
  <c r="CO6" i="9"/>
  <c r="CL6" i="9"/>
  <c r="CI6" i="9"/>
  <c r="CF6" i="9"/>
  <c r="CC6" i="9"/>
  <c r="BZ6" i="9"/>
  <c r="BW6" i="9"/>
  <c r="BT6" i="9"/>
  <c r="BQ6" i="9"/>
  <c r="BN6" i="9"/>
  <c r="BK6" i="9"/>
  <c r="BH6" i="9"/>
  <c r="BE6" i="9"/>
  <c r="BB6" i="9"/>
  <c r="AY6" i="9"/>
  <c r="AV6" i="9"/>
  <c r="AS6" i="9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W55" i="9"/>
  <c r="F53" i="7" s="1"/>
  <c r="W54" i="9"/>
  <c r="F52" i="7" s="1"/>
  <c r="W53" i="9"/>
  <c r="F51" i="7" s="1"/>
  <c r="W52" i="9"/>
  <c r="F50" i="7" s="1"/>
  <c r="W51" i="9"/>
  <c r="F49" i="7" s="1"/>
  <c r="W50" i="9"/>
  <c r="F48" i="7" s="1"/>
  <c r="W49" i="9"/>
  <c r="F47" i="7" s="1"/>
  <c r="W48" i="9"/>
  <c r="F46" i="7" s="1"/>
  <c r="W47" i="9"/>
  <c r="F45" i="7" s="1"/>
  <c r="W46" i="9"/>
  <c r="F44" i="7" s="1"/>
  <c r="W45" i="9"/>
  <c r="F43" i="7" s="1"/>
  <c r="W44" i="9"/>
  <c r="F42" i="7" s="1"/>
  <c r="W43" i="9"/>
  <c r="F41" i="7" s="1"/>
  <c r="W42" i="9"/>
  <c r="F40" i="7" s="1"/>
  <c r="W41" i="9"/>
  <c r="F39" i="7" s="1"/>
  <c r="W40" i="9"/>
  <c r="F38" i="7" s="1"/>
  <c r="W39" i="9"/>
  <c r="F37" i="7" s="1"/>
  <c r="W38" i="9"/>
  <c r="F36" i="7" s="1"/>
  <c r="W37" i="9"/>
  <c r="F35" i="7" s="1"/>
  <c r="W36" i="9"/>
  <c r="F34" i="7" s="1"/>
  <c r="W35" i="9"/>
  <c r="F33" i="7" s="1"/>
  <c r="W34" i="9"/>
  <c r="F32" i="7" s="1"/>
  <c r="W33" i="9"/>
  <c r="F31" i="7" s="1"/>
  <c r="W32" i="9"/>
  <c r="F30" i="7" s="1"/>
  <c r="W31" i="9"/>
  <c r="F29" i="7" s="1"/>
  <c r="W30" i="9"/>
  <c r="F28" i="7" s="1"/>
  <c r="W29" i="9"/>
  <c r="F27" i="7" s="1"/>
  <c r="W28" i="9"/>
  <c r="F26" i="7" s="1"/>
  <c r="W27" i="9"/>
  <c r="F25" i="7" s="1"/>
  <c r="W26" i="9"/>
  <c r="F24" i="7" s="1"/>
  <c r="W25" i="9"/>
  <c r="F23" i="7" s="1"/>
  <c r="W24" i="9"/>
  <c r="F22" i="7" s="1"/>
  <c r="W23" i="9"/>
  <c r="F21" i="7" s="1"/>
  <c r="W22" i="9"/>
  <c r="F20" i="7" s="1"/>
  <c r="W21" i="9"/>
  <c r="F19" i="7" s="1"/>
  <c r="W20" i="9"/>
  <c r="F18" i="7" s="1"/>
  <c r="W19" i="9"/>
  <c r="F17" i="7" s="1"/>
  <c r="W18" i="9"/>
  <c r="F16" i="7" s="1"/>
  <c r="W17" i="9"/>
  <c r="F15" i="7" s="1"/>
  <c r="W16" i="9"/>
  <c r="F14" i="7" s="1"/>
  <c r="W15" i="9"/>
  <c r="F13" i="7" s="1"/>
  <c r="W14" i="9"/>
  <c r="F12" i="7" s="1"/>
  <c r="W13" i="9"/>
  <c r="F11" i="7" s="1"/>
  <c r="W12" i="9"/>
  <c r="F10" i="7" s="1"/>
  <c r="W11" i="9"/>
  <c r="F9" i="7" s="1"/>
  <c r="W10" i="9"/>
  <c r="F8" i="7" s="1"/>
  <c r="W9" i="9"/>
  <c r="F7" i="7" s="1"/>
  <c r="W8" i="9"/>
  <c r="F6" i="7" s="1"/>
  <c r="G6" i="7" s="1"/>
  <c r="W7" i="9"/>
  <c r="F5" i="7" s="1"/>
  <c r="W6" i="9"/>
  <c r="F4" i="7" s="1"/>
  <c r="AM6" i="9"/>
  <c r="H4" i="7" l="1"/>
  <c r="G4" i="7" s="1"/>
  <c r="AM55" i="9"/>
  <c r="H53" i="7" s="1"/>
  <c r="AM54" i="9"/>
  <c r="H52" i="7" s="1"/>
  <c r="AM53" i="9"/>
  <c r="H51" i="7" s="1"/>
  <c r="AM52" i="9"/>
  <c r="H50" i="7" s="1"/>
  <c r="AM51" i="9"/>
  <c r="H49" i="7" s="1"/>
  <c r="AM50" i="9"/>
  <c r="H48" i="7" s="1"/>
  <c r="AM49" i="9"/>
  <c r="H47" i="7" s="1"/>
  <c r="AM48" i="9"/>
  <c r="H46" i="7" s="1"/>
  <c r="AM47" i="9"/>
  <c r="H45" i="7" s="1"/>
  <c r="AM46" i="9"/>
  <c r="H44" i="7" s="1"/>
  <c r="AM45" i="9"/>
  <c r="H43" i="7" s="1"/>
  <c r="AM44" i="9"/>
  <c r="H42" i="7" s="1"/>
  <c r="AM43" i="9"/>
  <c r="H41" i="7" s="1"/>
  <c r="AM42" i="9"/>
  <c r="H40" i="7" s="1"/>
  <c r="AM41" i="9"/>
  <c r="H39" i="7" s="1"/>
  <c r="AM40" i="9"/>
  <c r="H38" i="7" s="1"/>
  <c r="AM39" i="9"/>
  <c r="H37" i="7" s="1"/>
  <c r="AM38" i="9"/>
  <c r="H36" i="7" s="1"/>
  <c r="AM37" i="9"/>
  <c r="H35" i="7" s="1"/>
  <c r="AM36" i="9"/>
  <c r="H34" i="7" s="1"/>
  <c r="AM35" i="9"/>
  <c r="H33" i="7" s="1"/>
  <c r="AM34" i="9"/>
  <c r="H32" i="7" s="1"/>
  <c r="AM33" i="9"/>
  <c r="H31" i="7" s="1"/>
  <c r="AM32" i="9"/>
  <c r="H30" i="7" s="1"/>
  <c r="AM31" i="9"/>
  <c r="H29" i="7" s="1"/>
  <c r="AM30" i="9"/>
  <c r="H28" i="7" s="1"/>
  <c r="AM29" i="9"/>
  <c r="H27" i="7" s="1"/>
  <c r="AM28" i="9"/>
  <c r="H26" i="7" s="1"/>
  <c r="AM27" i="9"/>
  <c r="H25" i="7" s="1"/>
  <c r="AM26" i="9"/>
  <c r="H24" i="7" s="1"/>
  <c r="AM25" i="9"/>
  <c r="H23" i="7" s="1"/>
  <c r="AM24" i="9"/>
  <c r="H22" i="7" s="1"/>
  <c r="AM23" i="9"/>
  <c r="H21" i="7" s="1"/>
  <c r="AM22" i="9"/>
  <c r="H20" i="7" s="1"/>
  <c r="AM21" i="9"/>
  <c r="H19" i="7" s="1"/>
  <c r="AM20" i="9"/>
  <c r="H18" i="7" s="1"/>
  <c r="AM19" i="9"/>
  <c r="H17" i="7" s="1"/>
  <c r="AM18" i="9"/>
  <c r="H16" i="7" s="1"/>
  <c r="AM17" i="9"/>
  <c r="H15" i="7" s="1"/>
  <c r="AM16" i="9"/>
  <c r="H14" i="7" s="1"/>
  <c r="AM15" i="9"/>
  <c r="H13" i="7" s="1"/>
  <c r="AM14" i="9"/>
  <c r="H12" i="7" s="1"/>
  <c r="AM13" i="9"/>
  <c r="H11" i="7" s="1"/>
  <c r="AM12" i="9"/>
  <c r="H10" i="7" s="1"/>
  <c r="AM11" i="9"/>
  <c r="H9" i="7" s="1"/>
  <c r="AM10" i="9"/>
  <c r="H8" i="7" s="1"/>
  <c r="AM9" i="9"/>
  <c r="H7" i="7" s="1"/>
  <c r="AM8" i="9"/>
  <c r="H6" i="7" s="1"/>
  <c r="AM7" i="9"/>
  <c r="H5" i="7" s="1"/>
  <c r="G5" i="7" s="1"/>
  <c r="I37" i="9" l="1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2" i="8" l="1"/>
  <c r="AP55" i="9"/>
  <c r="AP54" i="9"/>
  <c r="AP53" i="9"/>
  <c r="AP52" i="9"/>
  <c r="AP51" i="9"/>
  <c r="AP50" i="9"/>
  <c r="AP49" i="9"/>
  <c r="AP48" i="9"/>
  <c r="AP47" i="9"/>
  <c r="AP46" i="9"/>
  <c r="AP45" i="9"/>
  <c r="AP44" i="9"/>
  <c r="AP43" i="9"/>
  <c r="AP42" i="9"/>
  <c r="AP41" i="9"/>
  <c r="AP40" i="9"/>
  <c r="AP39" i="9"/>
  <c r="AP38" i="9"/>
  <c r="AP37" i="9"/>
  <c r="AP36" i="9"/>
  <c r="AP35" i="9"/>
  <c r="AP34" i="9"/>
  <c r="AP33" i="9"/>
  <c r="AP32" i="9"/>
  <c r="AP31" i="9"/>
  <c r="AP30" i="9"/>
  <c r="AP29" i="9"/>
  <c r="AP28" i="9"/>
  <c r="AP27" i="9"/>
  <c r="AP26" i="9"/>
  <c r="AP25" i="9"/>
  <c r="AP24" i="9"/>
  <c r="AP23" i="9"/>
  <c r="AP22" i="9"/>
  <c r="AP21" i="9"/>
  <c r="AP20" i="9"/>
  <c r="AP19" i="9"/>
  <c r="AP18" i="9"/>
  <c r="AP17" i="9"/>
  <c r="AP16" i="9"/>
  <c r="AP15" i="9"/>
  <c r="AP14" i="9"/>
  <c r="AP13" i="9"/>
  <c r="AP12" i="9"/>
  <c r="AP11" i="9"/>
  <c r="AP10" i="9"/>
  <c r="AP9" i="9"/>
  <c r="AP8" i="9"/>
  <c r="AL55" i="9"/>
  <c r="AL54" i="9"/>
  <c r="AL53" i="9"/>
  <c r="AL52" i="9"/>
  <c r="AL51" i="9"/>
  <c r="AL50" i="9"/>
  <c r="AL49" i="9"/>
  <c r="AL48" i="9"/>
  <c r="AL47" i="9"/>
  <c r="AL46" i="9"/>
  <c r="AL45" i="9"/>
  <c r="AL44" i="9"/>
  <c r="AL43" i="9"/>
  <c r="AL42" i="9"/>
  <c r="AL31" i="9"/>
  <c r="AL30" i="9"/>
  <c r="AL29" i="9"/>
  <c r="AL28" i="9"/>
  <c r="AL27" i="9"/>
  <c r="AL26" i="9"/>
  <c r="AL25" i="9"/>
  <c r="AL24" i="9"/>
  <c r="AL23" i="9"/>
  <c r="AL22" i="9"/>
  <c r="AL21" i="9"/>
  <c r="AL20" i="9"/>
  <c r="AL19" i="9"/>
  <c r="AI55" i="9"/>
  <c r="AI54" i="9"/>
  <c r="AI53" i="9"/>
  <c r="AI52" i="9"/>
  <c r="AI51" i="9"/>
  <c r="AI50" i="9"/>
  <c r="AI49" i="9"/>
  <c r="AI48" i="9"/>
  <c r="AI47" i="9"/>
  <c r="AI46" i="9"/>
  <c r="AI45" i="9"/>
  <c r="AI44" i="9"/>
  <c r="AI43" i="9"/>
  <c r="AI42" i="9"/>
  <c r="AI39" i="9"/>
  <c r="AI36" i="9"/>
  <c r="AI31" i="9"/>
  <c r="AI30" i="9"/>
  <c r="AI29" i="9"/>
  <c r="AI27" i="9"/>
  <c r="AI25" i="9"/>
  <c r="AI22" i="9"/>
  <c r="AI21" i="9"/>
  <c r="AI19" i="9"/>
  <c r="AI18" i="9"/>
  <c r="AI17" i="9"/>
  <c r="AI16" i="9"/>
  <c r="AI15" i="9"/>
  <c r="AI14" i="9"/>
  <c r="AI13" i="9"/>
  <c r="AI12" i="9"/>
  <c r="AI11" i="9"/>
  <c r="AI10" i="9"/>
  <c r="AF55" i="9"/>
  <c r="AF54" i="9"/>
  <c r="AF53" i="9"/>
  <c r="AF52" i="9"/>
  <c r="AF51" i="9"/>
  <c r="AF50" i="9"/>
  <c r="AF49" i="9"/>
  <c r="AF48" i="9"/>
  <c r="AF47" i="9"/>
  <c r="AF46" i="9"/>
  <c r="AF45" i="9"/>
  <c r="AF44" i="9"/>
  <c r="AF43" i="9"/>
  <c r="AF42" i="9"/>
  <c r="AF35" i="9"/>
  <c r="AF34" i="9"/>
  <c r="AF33" i="9"/>
  <c r="AF28" i="9"/>
  <c r="AF20" i="9"/>
  <c r="AC55" i="9"/>
  <c r="AC5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0" i="9"/>
  <c r="Z38" i="9"/>
  <c r="Z37" i="9"/>
  <c r="Z32" i="9"/>
  <c r="Z26" i="9"/>
  <c r="Z24" i="9"/>
  <c r="Z23" i="9"/>
  <c r="Z9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18" i="9"/>
  <c r="I17" i="9"/>
  <c r="I16" i="9"/>
  <c r="I15" i="9"/>
  <c r="I14" i="9"/>
  <c r="I13" i="9"/>
  <c r="I12" i="9"/>
  <c r="I11" i="9"/>
  <c r="I10" i="9"/>
  <c r="I9" i="9"/>
  <c r="I7" i="9"/>
  <c r="I6" i="9"/>
  <c r="F7" i="8" l="1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J30" i="1"/>
  <c r="L30" i="1"/>
  <c r="F5" i="1"/>
  <c r="CZ31" i="1"/>
  <c r="CX31" i="1"/>
  <c r="CV31" i="1"/>
  <c r="CT31" i="1"/>
  <c r="CR31" i="1"/>
  <c r="CP31" i="1"/>
  <c r="CN31" i="1"/>
  <c r="CL31" i="1"/>
  <c r="CJ31" i="1"/>
  <c r="CH31" i="1"/>
  <c r="CF31" i="1"/>
  <c r="CD31" i="1"/>
  <c r="CB31" i="1"/>
  <c r="BZ31" i="1"/>
  <c r="BX31" i="1"/>
  <c r="BV31" i="1"/>
  <c r="BV30" i="1" s="1"/>
  <c r="BT31" i="1"/>
  <c r="BT30" i="1" s="1"/>
  <c r="BR31" i="1"/>
  <c r="BR30" i="1" s="1"/>
  <c r="BP31" i="1"/>
  <c r="BP30" i="1" s="1"/>
  <c r="BN31" i="1"/>
  <c r="BN30" i="1" s="1"/>
  <c r="BL31" i="1"/>
  <c r="BL30" i="1" s="1"/>
  <c r="BJ31" i="1"/>
  <c r="BJ30" i="1" s="1"/>
  <c r="BH31" i="1"/>
  <c r="BH30" i="1" s="1"/>
  <c r="BF31" i="1"/>
  <c r="BF30" i="1" s="1"/>
  <c r="BD31" i="1"/>
  <c r="BD30" i="1" s="1"/>
  <c r="BB31" i="1"/>
  <c r="BB30" i="1" s="1"/>
  <c r="AZ31" i="1"/>
  <c r="AZ30" i="1" s="1"/>
  <c r="AX31" i="1"/>
  <c r="AX30" i="1" s="1"/>
  <c r="AV31" i="1"/>
  <c r="AV30" i="1" s="1"/>
  <c r="AT31" i="1"/>
  <c r="AT30" i="1" s="1"/>
  <c r="AR31" i="1"/>
  <c r="AP31" i="1"/>
  <c r="AP30" i="1" s="1"/>
  <c r="AN31" i="1"/>
  <c r="AN30" i="1" s="1"/>
  <c r="AL31" i="1"/>
  <c r="AL30" i="1" s="1"/>
  <c r="AJ31" i="1"/>
  <c r="AH31" i="1"/>
  <c r="AH30" i="1" s="1"/>
  <c r="AF31" i="1"/>
  <c r="AD31" i="1"/>
  <c r="AD30" i="1" s="1"/>
  <c r="AB31" i="1"/>
  <c r="Z31" i="1"/>
  <c r="X31" i="1"/>
  <c r="X30" i="1" s="1"/>
  <c r="V31" i="1"/>
  <c r="V30" i="1" s="1"/>
  <c r="T31" i="1"/>
  <c r="T30" i="1" s="1"/>
  <c r="R31" i="1"/>
  <c r="P31" i="1"/>
  <c r="P30" i="1" s="1"/>
  <c r="N31" i="1"/>
  <c r="N30" i="1" s="1"/>
  <c r="L31" i="1"/>
  <c r="J31" i="1"/>
  <c r="J30" i="1" s="1"/>
  <c r="H31" i="1"/>
  <c r="F31" i="1"/>
  <c r="CY3" i="1"/>
  <c r="BD3" i="8" s="1"/>
  <c r="CW3" i="1"/>
  <c r="BC3" i="8" s="1"/>
  <c r="CU3" i="1"/>
  <c r="BB3" i="8" s="1"/>
  <c r="CS3" i="1"/>
  <c r="BA3" i="8" s="1"/>
  <c r="BA2" i="8" s="1"/>
  <c r="CQ3" i="1"/>
  <c r="AZ3" i="8" s="1"/>
  <c r="CO3" i="1"/>
  <c r="AY3" i="8" s="1"/>
  <c r="CM3" i="1"/>
  <c r="AX3" i="8" s="1"/>
  <c r="CK3" i="1"/>
  <c r="AW3" i="8" s="1"/>
  <c r="AW2" i="8" s="1"/>
  <c r="CI3" i="1"/>
  <c r="AV3" i="8" s="1"/>
  <c r="CG3" i="1"/>
  <c r="AU3" i="8" s="1"/>
  <c r="CE3" i="1"/>
  <c r="AT3" i="8" s="1"/>
  <c r="CC3" i="1"/>
  <c r="AS3" i="8" s="1"/>
  <c r="AS2" i="8" s="1"/>
  <c r="CA3" i="1"/>
  <c r="AR3" i="8" s="1"/>
  <c r="BY3" i="1"/>
  <c r="AQ3" i="8" s="1"/>
  <c r="BW3" i="1"/>
  <c r="AP3" i="8" s="1"/>
  <c r="BU3" i="1"/>
  <c r="AO3" i="8" s="1"/>
  <c r="AO2" i="8" s="1"/>
  <c r="BS3" i="1"/>
  <c r="AN3" i="8" s="1"/>
  <c r="BQ3" i="1"/>
  <c r="AM3" i="8" s="1"/>
  <c r="BO3" i="1"/>
  <c r="AL3" i="8" s="1"/>
  <c r="BM3" i="1"/>
  <c r="AK3" i="8" s="1"/>
  <c r="AK2" i="8" s="1"/>
  <c r="BK3" i="1"/>
  <c r="AJ3" i="8" s="1"/>
  <c r="BI3" i="1"/>
  <c r="AI3" i="8" s="1"/>
  <c r="BG3" i="1"/>
  <c r="AH3" i="8" s="1"/>
  <c r="BE3" i="1"/>
  <c r="AG3" i="8" s="1"/>
  <c r="BC3" i="1"/>
  <c r="AF3" i="8" s="1"/>
  <c r="BA3" i="1"/>
  <c r="AE3" i="8" s="1"/>
  <c r="AE2" i="8" s="1"/>
  <c r="AY3" i="1"/>
  <c r="AD3" i="8" s="1"/>
  <c r="AW3" i="1"/>
  <c r="AC3" i="8" s="1"/>
  <c r="AU3" i="1"/>
  <c r="AB3" i="8" s="1"/>
  <c r="AS3" i="1"/>
  <c r="AA3" i="8" s="1"/>
  <c r="AA2" i="8" s="1"/>
  <c r="AQ3" i="1"/>
  <c r="Z3" i="8" s="1"/>
  <c r="AO3" i="1"/>
  <c r="Y3" i="8" s="1"/>
  <c r="AM3" i="1"/>
  <c r="X3" i="8" s="1"/>
  <c r="AK3" i="1"/>
  <c r="W3" i="8" s="1"/>
  <c r="W2" i="8" s="1"/>
  <c r="AI3" i="1"/>
  <c r="V3" i="8" s="1"/>
  <c r="AG3" i="1"/>
  <c r="U3" i="8" s="1"/>
  <c r="AE3" i="1"/>
  <c r="T3" i="8" s="1"/>
  <c r="AC3" i="1"/>
  <c r="S3" i="8" s="1"/>
  <c r="S2" i="8" s="1"/>
  <c r="AA3" i="1"/>
  <c r="R3" i="8" s="1"/>
  <c r="Y3" i="1"/>
  <c r="Q3" i="8" s="1"/>
  <c r="W3" i="1"/>
  <c r="P3" i="8" s="1"/>
  <c r="U3" i="1"/>
  <c r="O3" i="8" s="1"/>
  <c r="O2" i="8" s="1"/>
  <c r="S3" i="1"/>
  <c r="N3" i="8" s="1"/>
  <c r="Q3" i="1"/>
  <c r="M3" i="8" s="1"/>
  <c r="O3" i="1"/>
  <c r="L3" i="8" s="1"/>
  <c r="M3" i="1"/>
  <c r="K3" i="8" s="1"/>
  <c r="K2" i="8" s="1"/>
  <c r="K3" i="1"/>
  <c r="J3" i="8" s="1"/>
  <c r="I3" i="1"/>
  <c r="I3" i="8" s="1"/>
  <c r="G3" i="1"/>
  <c r="H3" i="8" s="1"/>
  <c r="E3" i="1"/>
  <c r="G3" i="8" s="1"/>
  <c r="G2" i="8" s="1"/>
  <c r="F30" i="1" l="1"/>
  <c r="AR30" i="1"/>
  <c r="R30" i="1"/>
  <c r="Z30" i="1"/>
  <c r="AB30" i="1"/>
  <c r="AH9" i="8"/>
  <c r="AH2" i="8"/>
  <c r="AT10" i="8"/>
  <c r="AT11" i="8" s="1"/>
  <c r="AT2" i="8"/>
  <c r="AT9" i="8"/>
  <c r="AL10" i="8"/>
  <c r="AL2" i="8"/>
  <c r="AL9" i="8"/>
  <c r="AP9" i="8"/>
  <c r="AP2" i="8"/>
  <c r="BB10" i="8"/>
  <c r="BB11" i="8" s="1"/>
  <c r="BB2" i="8"/>
  <c r="BB9" i="8"/>
  <c r="AX10" i="8"/>
  <c r="AX11" i="8" s="1"/>
  <c r="AX9" i="8"/>
  <c r="AX2" i="8"/>
  <c r="AQ9" i="8"/>
  <c r="AQ10" i="8"/>
  <c r="AQ11" i="8" s="1"/>
  <c r="AQ2" i="8"/>
  <c r="AJ10" i="8"/>
  <c r="AJ2" i="8"/>
  <c r="AJ9" i="8"/>
  <c r="AN10" i="8"/>
  <c r="AN2" i="8"/>
  <c r="AN9" i="8"/>
  <c r="AR10" i="8"/>
  <c r="AR11" i="8" s="1"/>
  <c r="AR2" i="8"/>
  <c r="AR9" i="8"/>
  <c r="AV10" i="8"/>
  <c r="AV11" i="8" s="1"/>
  <c r="AV2" i="8"/>
  <c r="AV9" i="8"/>
  <c r="AZ10" i="8"/>
  <c r="AZ11" i="8" s="1"/>
  <c r="AZ2" i="8"/>
  <c r="AZ9" i="8"/>
  <c r="BD10" i="8"/>
  <c r="BD11" i="8" s="1"/>
  <c r="BD2" i="8"/>
  <c r="BD9" i="8"/>
  <c r="AI9" i="8"/>
  <c r="AI10" i="8"/>
  <c r="AI2" i="8"/>
  <c r="AM9" i="8"/>
  <c r="AM10" i="8"/>
  <c r="AM2" i="8"/>
  <c r="AU9" i="8"/>
  <c r="AU10" i="8"/>
  <c r="AU11" i="8" s="1"/>
  <c r="AU2" i="8"/>
  <c r="AY9" i="8"/>
  <c r="AY10" i="8"/>
  <c r="AY11" i="8" s="1"/>
  <c r="AY2" i="8"/>
  <c r="BC9" i="8"/>
  <c r="BC10" i="8"/>
  <c r="BC11" i="8" s="1"/>
  <c r="BC2" i="8"/>
  <c r="AK10" i="8"/>
  <c r="AO10" i="8"/>
  <c r="AS10" i="8"/>
  <c r="AS11" i="8" s="1"/>
  <c r="AW10" i="8"/>
  <c r="AW11" i="8" s="1"/>
  <c r="BA10" i="8"/>
  <c r="BA11" i="8" s="1"/>
  <c r="AK9" i="8"/>
  <c r="AO9" i="8"/>
  <c r="AS9" i="8"/>
  <c r="AW9" i="8"/>
  <c r="BA9" i="8"/>
  <c r="AH10" i="8"/>
  <c r="J9" i="8"/>
  <c r="J2" i="8"/>
  <c r="N9" i="8"/>
  <c r="N2" i="8"/>
  <c r="R9" i="8"/>
  <c r="R2" i="8"/>
  <c r="V9" i="8"/>
  <c r="V2" i="8"/>
  <c r="Z9" i="8"/>
  <c r="Z2" i="8"/>
  <c r="AD9" i="8"/>
  <c r="AD2" i="8"/>
  <c r="H2" i="8"/>
  <c r="H9" i="8"/>
  <c r="L2" i="8"/>
  <c r="L9" i="8"/>
  <c r="P2" i="8"/>
  <c r="P9" i="8"/>
  <c r="T2" i="8"/>
  <c r="T9" i="8"/>
  <c r="X2" i="8"/>
  <c r="X9" i="8"/>
  <c r="AB2" i="8"/>
  <c r="AB9" i="8"/>
  <c r="AF2" i="8"/>
  <c r="AF9" i="8"/>
  <c r="I2" i="8"/>
  <c r="I9" i="8"/>
  <c r="M2" i="8"/>
  <c r="M9" i="8"/>
  <c r="Q2" i="8"/>
  <c r="Q9" i="8"/>
  <c r="U2" i="8"/>
  <c r="U9" i="8"/>
  <c r="G9" i="8"/>
  <c r="Y9" i="8"/>
  <c r="AC9" i="8"/>
  <c r="AG9" i="8"/>
  <c r="AG2" i="8"/>
  <c r="AC2" i="8"/>
  <c r="Y2" i="8"/>
  <c r="AG10" i="8"/>
  <c r="K9" i="8"/>
  <c r="O9" i="8"/>
  <c r="S9" i="8"/>
  <c r="W9" i="8"/>
  <c r="AA9" i="8"/>
  <c r="AE9" i="8"/>
  <c r="H30" i="1"/>
  <c r="AF30" i="1"/>
  <c r="C6" i="5" l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H12" i="8"/>
  <c r="G12" i="8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Z29" i="1"/>
  <c r="CX29" i="1"/>
  <c r="CV29" i="1"/>
  <c r="CT29" i="1"/>
  <c r="CR29" i="1"/>
  <c r="CP29" i="1"/>
  <c r="CN29" i="1"/>
  <c r="CL29" i="1"/>
  <c r="CJ29" i="1"/>
  <c r="CH29" i="1"/>
  <c r="CF29" i="1"/>
  <c r="CD29" i="1"/>
  <c r="CB29" i="1"/>
  <c r="BZ29" i="1"/>
  <c r="CZ28" i="1"/>
  <c r="CX28" i="1"/>
  <c r="CV28" i="1"/>
  <c r="CT28" i="1"/>
  <c r="CR28" i="1"/>
  <c r="CP28" i="1"/>
  <c r="CN28" i="1"/>
  <c r="CL28" i="1"/>
  <c r="CJ28" i="1"/>
  <c r="CH28" i="1"/>
  <c r="CF28" i="1"/>
  <c r="CD28" i="1"/>
  <c r="CB28" i="1"/>
  <c r="BZ28" i="1"/>
  <c r="CZ27" i="1"/>
  <c r="CX27" i="1"/>
  <c r="CV27" i="1"/>
  <c r="CT27" i="1"/>
  <c r="CR27" i="1"/>
  <c r="CP27" i="1"/>
  <c r="CN27" i="1"/>
  <c r="CL27" i="1"/>
  <c r="CJ27" i="1"/>
  <c r="CH27" i="1"/>
  <c r="CF27" i="1"/>
  <c r="CD27" i="1"/>
  <c r="CB27" i="1"/>
  <c r="BZ27" i="1"/>
  <c r="CZ26" i="1"/>
  <c r="CX26" i="1"/>
  <c r="CV26" i="1"/>
  <c r="CT26" i="1"/>
  <c r="CR26" i="1"/>
  <c r="CP26" i="1"/>
  <c r="CN26" i="1"/>
  <c r="CL26" i="1"/>
  <c r="CJ26" i="1"/>
  <c r="CH26" i="1"/>
  <c r="CF26" i="1"/>
  <c r="CD26" i="1"/>
  <c r="CB26" i="1"/>
  <c r="BZ26" i="1"/>
  <c r="CZ25" i="1"/>
  <c r="CX25" i="1"/>
  <c r="CV25" i="1"/>
  <c r="CT25" i="1"/>
  <c r="CR25" i="1"/>
  <c r="CP25" i="1"/>
  <c r="CN25" i="1"/>
  <c r="CL25" i="1"/>
  <c r="CJ25" i="1"/>
  <c r="CH25" i="1"/>
  <c r="CF25" i="1"/>
  <c r="CD25" i="1"/>
  <c r="CB25" i="1"/>
  <c r="BZ25" i="1"/>
  <c r="CZ24" i="1"/>
  <c r="CX24" i="1"/>
  <c r="CV24" i="1"/>
  <c r="CT24" i="1"/>
  <c r="CR24" i="1"/>
  <c r="CP24" i="1"/>
  <c r="CN24" i="1"/>
  <c r="CL24" i="1"/>
  <c r="CJ24" i="1"/>
  <c r="CH24" i="1"/>
  <c r="CF24" i="1"/>
  <c r="CD24" i="1"/>
  <c r="CB24" i="1"/>
  <c r="BZ24" i="1"/>
  <c r="CZ23" i="1"/>
  <c r="CX23" i="1"/>
  <c r="CV23" i="1"/>
  <c r="CT23" i="1"/>
  <c r="CR23" i="1"/>
  <c r="CP23" i="1"/>
  <c r="CN23" i="1"/>
  <c r="CL23" i="1"/>
  <c r="CJ23" i="1"/>
  <c r="CH23" i="1"/>
  <c r="CF23" i="1"/>
  <c r="CD23" i="1"/>
  <c r="CB23" i="1"/>
  <c r="BZ23" i="1"/>
  <c r="CZ22" i="1"/>
  <c r="CX22" i="1"/>
  <c r="CV22" i="1"/>
  <c r="CT22" i="1"/>
  <c r="CR22" i="1"/>
  <c r="CP22" i="1"/>
  <c r="CN22" i="1"/>
  <c r="CL22" i="1"/>
  <c r="CJ22" i="1"/>
  <c r="CH22" i="1"/>
  <c r="CF22" i="1"/>
  <c r="CD22" i="1"/>
  <c r="CB22" i="1"/>
  <c r="BZ22" i="1"/>
  <c r="CZ21" i="1"/>
  <c r="CX21" i="1"/>
  <c r="CV21" i="1"/>
  <c r="CT21" i="1"/>
  <c r="CR21" i="1"/>
  <c r="CP21" i="1"/>
  <c r="CN21" i="1"/>
  <c r="CL21" i="1"/>
  <c r="CJ21" i="1"/>
  <c r="CH21" i="1"/>
  <c r="CF21" i="1"/>
  <c r="CD21" i="1"/>
  <c r="CB21" i="1"/>
  <c r="BZ21" i="1"/>
  <c r="CZ20" i="1"/>
  <c r="CX20" i="1"/>
  <c r="CV20" i="1"/>
  <c r="CT20" i="1"/>
  <c r="CR20" i="1"/>
  <c r="CP20" i="1"/>
  <c r="CN20" i="1"/>
  <c r="CL20" i="1"/>
  <c r="CJ20" i="1"/>
  <c r="CH20" i="1"/>
  <c r="CF20" i="1"/>
  <c r="CD20" i="1"/>
  <c r="CB20" i="1"/>
  <c r="BZ20" i="1"/>
  <c r="CZ19" i="1"/>
  <c r="CX19" i="1"/>
  <c r="CV19" i="1"/>
  <c r="CT19" i="1"/>
  <c r="CR19" i="1"/>
  <c r="CP19" i="1"/>
  <c r="CN19" i="1"/>
  <c r="CL19" i="1"/>
  <c r="CJ19" i="1"/>
  <c r="CH19" i="1"/>
  <c r="CF19" i="1"/>
  <c r="CD19" i="1"/>
  <c r="CB19" i="1"/>
  <c r="BZ19" i="1"/>
  <c r="CZ18" i="1"/>
  <c r="CX18" i="1"/>
  <c r="CV18" i="1"/>
  <c r="CT18" i="1"/>
  <c r="CR18" i="1"/>
  <c r="CP18" i="1"/>
  <c r="CN18" i="1"/>
  <c r="CL18" i="1"/>
  <c r="CJ18" i="1"/>
  <c r="CH18" i="1"/>
  <c r="CF18" i="1"/>
  <c r="CD18" i="1"/>
  <c r="CB18" i="1"/>
  <c r="BZ18" i="1"/>
  <c r="CZ17" i="1"/>
  <c r="CX17" i="1"/>
  <c r="CV17" i="1"/>
  <c r="CT17" i="1"/>
  <c r="CR17" i="1"/>
  <c r="CP17" i="1"/>
  <c r="CN17" i="1"/>
  <c r="CL17" i="1"/>
  <c r="CJ17" i="1"/>
  <c r="CH17" i="1"/>
  <c r="CF17" i="1"/>
  <c r="CD17" i="1"/>
  <c r="CB17" i="1"/>
  <c r="BZ17" i="1"/>
  <c r="CZ16" i="1"/>
  <c r="CX16" i="1"/>
  <c r="CV16" i="1"/>
  <c r="CT16" i="1"/>
  <c r="CR16" i="1"/>
  <c r="CP16" i="1"/>
  <c r="CN16" i="1"/>
  <c r="CL16" i="1"/>
  <c r="CJ16" i="1"/>
  <c r="CH16" i="1"/>
  <c r="CF16" i="1"/>
  <c r="CD16" i="1"/>
  <c r="CB16" i="1"/>
  <c r="BZ16" i="1"/>
  <c r="CZ15" i="1"/>
  <c r="CX15" i="1"/>
  <c r="CV15" i="1"/>
  <c r="CT15" i="1"/>
  <c r="CR15" i="1"/>
  <c r="CP15" i="1"/>
  <c r="CN15" i="1"/>
  <c r="CL15" i="1"/>
  <c r="CJ15" i="1"/>
  <c r="CH15" i="1"/>
  <c r="CF15" i="1"/>
  <c r="CD15" i="1"/>
  <c r="CB15" i="1"/>
  <c r="BZ15" i="1"/>
  <c r="CZ14" i="1"/>
  <c r="CX14" i="1"/>
  <c r="CV14" i="1"/>
  <c r="CT14" i="1"/>
  <c r="CR14" i="1"/>
  <c r="CP14" i="1"/>
  <c r="CN14" i="1"/>
  <c r="CL14" i="1"/>
  <c r="CJ14" i="1"/>
  <c r="CH14" i="1"/>
  <c r="CF14" i="1"/>
  <c r="CD14" i="1"/>
  <c r="CB14" i="1"/>
  <c r="BZ14" i="1"/>
  <c r="CZ13" i="1"/>
  <c r="CX13" i="1"/>
  <c r="CV13" i="1"/>
  <c r="CT13" i="1"/>
  <c r="CR13" i="1"/>
  <c r="CP13" i="1"/>
  <c r="CN13" i="1"/>
  <c r="CL13" i="1"/>
  <c r="CJ13" i="1"/>
  <c r="CH13" i="1"/>
  <c r="CF13" i="1"/>
  <c r="CD13" i="1"/>
  <c r="CB13" i="1"/>
  <c r="BZ13" i="1"/>
  <c r="CZ12" i="1"/>
  <c r="CX12" i="1"/>
  <c r="CV12" i="1"/>
  <c r="CT12" i="1"/>
  <c r="CR12" i="1"/>
  <c r="CP12" i="1"/>
  <c r="CN12" i="1"/>
  <c r="CL12" i="1"/>
  <c r="CJ12" i="1"/>
  <c r="CH12" i="1"/>
  <c r="CF12" i="1"/>
  <c r="CD12" i="1"/>
  <c r="CB12" i="1"/>
  <c r="BZ12" i="1"/>
  <c r="CZ11" i="1"/>
  <c r="CX11" i="1"/>
  <c r="CV11" i="1"/>
  <c r="CT11" i="1"/>
  <c r="CR11" i="1"/>
  <c r="CP11" i="1"/>
  <c r="CN11" i="1"/>
  <c r="CL11" i="1"/>
  <c r="CJ11" i="1"/>
  <c r="CH11" i="1"/>
  <c r="CF11" i="1"/>
  <c r="CD11" i="1"/>
  <c r="CB11" i="1"/>
  <c r="BZ11" i="1"/>
  <c r="CZ10" i="1"/>
  <c r="CX10" i="1"/>
  <c r="CV10" i="1"/>
  <c r="CT10" i="1"/>
  <c r="CR10" i="1"/>
  <c r="CP10" i="1"/>
  <c r="CN10" i="1"/>
  <c r="CL10" i="1"/>
  <c r="CJ10" i="1"/>
  <c r="CH10" i="1"/>
  <c r="CF10" i="1"/>
  <c r="CD10" i="1"/>
  <c r="CB10" i="1"/>
  <c r="BZ10" i="1"/>
  <c r="CZ9" i="1"/>
  <c r="CX9" i="1"/>
  <c r="CV9" i="1"/>
  <c r="CT9" i="1"/>
  <c r="CR9" i="1"/>
  <c r="CP9" i="1"/>
  <c r="CN9" i="1"/>
  <c r="CL9" i="1"/>
  <c r="CJ9" i="1"/>
  <c r="CH9" i="1"/>
  <c r="CF9" i="1"/>
  <c r="CD9" i="1"/>
  <c r="CB9" i="1"/>
  <c r="BZ9" i="1"/>
  <c r="CZ8" i="1"/>
  <c r="CX8" i="1"/>
  <c r="CV8" i="1"/>
  <c r="CT8" i="1"/>
  <c r="CR8" i="1"/>
  <c r="CP8" i="1"/>
  <c r="CN8" i="1"/>
  <c r="CL8" i="1"/>
  <c r="CJ8" i="1"/>
  <c r="CH8" i="1"/>
  <c r="CF8" i="1"/>
  <c r="CD8" i="1"/>
  <c r="CB8" i="1"/>
  <c r="BZ8" i="1"/>
  <c r="CZ7" i="1"/>
  <c r="CX7" i="1"/>
  <c r="CV7" i="1"/>
  <c r="CT7" i="1"/>
  <c r="CR7" i="1"/>
  <c r="CP7" i="1"/>
  <c r="CN7" i="1"/>
  <c r="CL7" i="1"/>
  <c r="CJ7" i="1"/>
  <c r="CH7" i="1"/>
  <c r="CF7" i="1"/>
  <c r="CD7" i="1"/>
  <c r="CB7" i="1"/>
  <c r="BZ7" i="1"/>
  <c r="CZ6" i="1"/>
  <c r="CX6" i="1"/>
  <c r="CV6" i="1"/>
  <c r="CT6" i="1"/>
  <c r="CR6" i="1"/>
  <c r="CP6" i="1"/>
  <c r="CN6" i="1"/>
  <c r="CL6" i="1"/>
  <c r="CJ6" i="1"/>
  <c r="CH6" i="1"/>
  <c r="CF6" i="1"/>
  <c r="CD6" i="1"/>
  <c r="CB6" i="1"/>
  <c r="BZ6" i="1"/>
  <c r="CZ5" i="1"/>
  <c r="CX5" i="1"/>
  <c r="CX30" i="1" s="1"/>
  <c r="CV5" i="1"/>
  <c r="CT5" i="1"/>
  <c r="CT30" i="1" s="1"/>
  <c r="CR5" i="1"/>
  <c r="CR30" i="1" s="1"/>
  <c r="CP5" i="1"/>
  <c r="CP30" i="1" s="1"/>
  <c r="CN5" i="1"/>
  <c r="CL5" i="1"/>
  <c r="CL30" i="1" s="1"/>
  <c r="CJ5" i="1"/>
  <c r="CJ30" i="1" s="1"/>
  <c r="CH5" i="1"/>
  <c r="CH30" i="1" s="1"/>
  <c r="CF5" i="1"/>
  <c r="CD5" i="1"/>
  <c r="CD30" i="1" s="1"/>
  <c r="CB5" i="1"/>
  <c r="CB30" i="1" s="1"/>
  <c r="BZ5" i="1"/>
  <c r="BZ30" i="1" s="1"/>
  <c r="CZ2" i="1"/>
  <c r="CX2" i="1"/>
  <c r="CV2" i="1"/>
  <c r="CT2" i="1"/>
  <c r="CR2" i="1"/>
  <c r="CP2" i="1"/>
  <c r="CN2" i="1"/>
  <c r="CL2" i="1"/>
  <c r="CJ2" i="1"/>
  <c r="CH2" i="1"/>
  <c r="CF2" i="1"/>
  <c r="CD2" i="1"/>
  <c r="CB2" i="1"/>
  <c r="BZ2" i="1"/>
  <c r="BX2" i="1"/>
  <c r="BV2" i="1"/>
  <c r="BT2" i="1"/>
  <c r="BR2" i="1"/>
  <c r="BP2" i="1"/>
  <c r="BN2" i="1"/>
  <c r="BL2" i="1"/>
  <c r="BJ2" i="1"/>
  <c r="BH2" i="1"/>
  <c r="BF2" i="1"/>
  <c r="BD2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H2" i="1"/>
  <c r="F2" i="1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C6" i="9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EF7" i="9" l="1"/>
  <c r="DZ7" i="9"/>
  <c r="DT7" i="9"/>
  <c r="DN7" i="9"/>
  <c r="DH7" i="9"/>
  <c r="DB7" i="9"/>
  <c r="CV7" i="9"/>
  <c r="CP7" i="9"/>
  <c r="CJ7" i="9"/>
  <c r="CD7" i="9"/>
  <c r="BX7" i="9"/>
  <c r="BR7" i="9"/>
  <c r="BL7" i="9"/>
  <c r="BF7" i="9"/>
  <c r="AZ7" i="9"/>
  <c r="AT7" i="9"/>
  <c r="EC7" i="9"/>
  <c r="DW7" i="9"/>
  <c r="DQ7" i="9"/>
  <c r="DK7" i="9"/>
  <c r="DE7" i="9"/>
  <c r="CY7" i="9"/>
  <c r="CS7" i="9"/>
  <c r="CM7" i="9"/>
  <c r="CG7" i="9"/>
  <c r="CA7" i="9"/>
  <c r="BU7" i="9"/>
  <c r="BO7" i="9"/>
  <c r="BI7" i="9"/>
  <c r="BC7" i="9"/>
  <c r="AW7" i="9"/>
  <c r="AQ7" i="9"/>
  <c r="EC19" i="9"/>
  <c r="DW19" i="9"/>
  <c r="DQ19" i="9"/>
  <c r="DK19" i="9"/>
  <c r="DE19" i="9"/>
  <c r="CY19" i="9"/>
  <c r="CS19" i="9"/>
  <c r="CM19" i="9"/>
  <c r="CG19" i="9"/>
  <c r="CA19" i="9"/>
  <c r="EF19" i="9"/>
  <c r="DH19" i="9"/>
  <c r="CJ19" i="9"/>
  <c r="BU19" i="9"/>
  <c r="BO19" i="9"/>
  <c r="BI19" i="9"/>
  <c r="BC19" i="9"/>
  <c r="AW19" i="9"/>
  <c r="AQ19" i="9"/>
  <c r="DN19" i="9"/>
  <c r="CP19" i="9"/>
  <c r="DT19" i="9"/>
  <c r="CV19" i="9"/>
  <c r="BX19" i="9"/>
  <c r="BR19" i="9"/>
  <c r="BL19" i="9"/>
  <c r="BF19" i="9"/>
  <c r="AZ19" i="9"/>
  <c r="AT19" i="9"/>
  <c r="DZ19" i="9"/>
  <c r="DB19" i="9"/>
  <c r="CD19" i="9"/>
  <c r="EC31" i="9"/>
  <c r="DW31" i="9"/>
  <c r="DQ31" i="9"/>
  <c r="DK31" i="9"/>
  <c r="DE31" i="9"/>
  <c r="CY31" i="9"/>
  <c r="CS31" i="9"/>
  <c r="CM31" i="9"/>
  <c r="CG31" i="9"/>
  <c r="CA31" i="9"/>
  <c r="BU31" i="9"/>
  <c r="BO31" i="9"/>
  <c r="BI31" i="9"/>
  <c r="BC31" i="9"/>
  <c r="AW31" i="9"/>
  <c r="AQ31" i="9"/>
  <c r="DN31" i="9"/>
  <c r="CP31" i="9"/>
  <c r="BR31" i="9"/>
  <c r="AT31" i="9"/>
  <c r="DT31" i="9"/>
  <c r="CV31" i="9"/>
  <c r="BX31" i="9"/>
  <c r="AZ31" i="9"/>
  <c r="DZ31" i="9"/>
  <c r="DB31" i="9"/>
  <c r="CD31" i="9"/>
  <c r="BF31" i="9"/>
  <c r="EF31" i="9"/>
  <c r="DH31" i="9"/>
  <c r="CJ31" i="9"/>
  <c r="BL31" i="9"/>
  <c r="EC43" i="9"/>
  <c r="DW43" i="9"/>
  <c r="DQ43" i="9"/>
  <c r="DK43" i="9"/>
  <c r="DE43" i="9"/>
  <c r="CY43" i="9"/>
  <c r="CS43" i="9"/>
  <c r="CM43" i="9"/>
  <c r="CG43" i="9"/>
  <c r="CA43" i="9"/>
  <c r="BU43" i="9"/>
  <c r="BO43" i="9"/>
  <c r="BI43" i="9"/>
  <c r="BC43" i="9"/>
  <c r="AW43" i="9"/>
  <c r="AQ43" i="9"/>
  <c r="EF43" i="9"/>
  <c r="DZ43" i="9"/>
  <c r="DT43" i="9"/>
  <c r="DN43" i="9"/>
  <c r="DH43" i="9"/>
  <c r="DB43" i="9"/>
  <c r="CV43" i="9"/>
  <c r="CP43" i="9"/>
  <c r="CJ43" i="9"/>
  <c r="CD43" i="9"/>
  <c r="BX43" i="9"/>
  <c r="BR43" i="9"/>
  <c r="BL43" i="9"/>
  <c r="BF43" i="9"/>
  <c r="AZ43" i="9"/>
  <c r="AT43" i="9"/>
  <c r="EF55" i="9"/>
  <c r="DZ55" i="9"/>
  <c r="DT55" i="9"/>
  <c r="DN55" i="9"/>
  <c r="DH55" i="9"/>
  <c r="DB55" i="9"/>
  <c r="CV55" i="9"/>
  <c r="CP55" i="9"/>
  <c r="CJ55" i="9"/>
  <c r="CD55" i="9"/>
  <c r="BX55" i="9"/>
  <c r="BR55" i="9"/>
  <c r="BL55" i="9"/>
  <c r="BF55" i="9"/>
  <c r="AZ55" i="9"/>
  <c r="AT55" i="9"/>
  <c r="EC55" i="9"/>
  <c r="DW55" i="9"/>
  <c r="DQ55" i="9"/>
  <c r="DK55" i="9"/>
  <c r="DE55" i="9"/>
  <c r="CY55" i="9"/>
  <c r="CS55" i="9"/>
  <c r="CM55" i="9"/>
  <c r="CG55" i="9"/>
  <c r="CA55" i="9"/>
  <c r="BU55" i="9"/>
  <c r="BO55" i="9"/>
  <c r="BI55" i="9"/>
  <c r="BC55" i="9"/>
  <c r="AW55" i="9"/>
  <c r="AQ55" i="9"/>
  <c r="EF6" i="9"/>
  <c r="DZ6" i="9"/>
  <c r="DT6" i="9"/>
  <c r="DN6" i="9"/>
  <c r="DH6" i="9"/>
  <c r="DB6" i="9"/>
  <c r="CV6" i="9"/>
  <c r="CP6" i="9"/>
  <c r="CJ6" i="9"/>
  <c r="CD6" i="9"/>
  <c r="BX6" i="9"/>
  <c r="BR6" i="9"/>
  <c r="BL6" i="9"/>
  <c r="BF6" i="9"/>
  <c r="AZ6" i="9"/>
  <c r="AT6" i="9"/>
  <c r="EC6" i="9"/>
  <c r="DW6" i="9"/>
  <c r="DQ6" i="9"/>
  <c r="DK6" i="9"/>
  <c r="DE6" i="9"/>
  <c r="CY6" i="9"/>
  <c r="CS6" i="9"/>
  <c r="CM6" i="9"/>
  <c r="CG6" i="9"/>
  <c r="CA6" i="9"/>
  <c r="BU6" i="9"/>
  <c r="BO6" i="9"/>
  <c r="BI6" i="9"/>
  <c r="BC6" i="9"/>
  <c r="AW6" i="9"/>
  <c r="AQ6" i="9"/>
  <c r="EC9" i="9"/>
  <c r="DW9" i="9"/>
  <c r="DQ9" i="9"/>
  <c r="DK9" i="9"/>
  <c r="DE9" i="9"/>
  <c r="CY9" i="9"/>
  <c r="CS9" i="9"/>
  <c r="CM9" i="9"/>
  <c r="CG9" i="9"/>
  <c r="CA9" i="9"/>
  <c r="BU9" i="9"/>
  <c r="BO9" i="9"/>
  <c r="BI9" i="9"/>
  <c r="BC9" i="9"/>
  <c r="AW9" i="9"/>
  <c r="AQ9" i="9"/>
  <c r="EF9" i="9"/>
  <c r="DZ9" i="9"/>
  <c r="DT9" i="9"/>
  <c r="DN9" i="9"/>
  <c r="DH9" i="9"/>
  <c r="DB9" i="9"/>
  <c r="CV9" i="9"/>
  <c r="CP9" i="9"/>
  <c r="CJ9" i="9"/>
  <c r="CD9" i="9"/>
  <c r="BX9" i="9"/>
  <c r="BR9" i="9"/>
  <c r="BL9" i="9"/>
  <c r="BF9" i="9"/>
  <c r="AZ9" i="9"/>
  <c r="AT9" i="9"/>
  <c r="EC13" i="9"/>
  <c r="DW13" i="9"/>
  <c r="DQ13" i="9"/>
  <c r="DK13" i="9"/>
  <c r="DE13" i="9"/>
  <c r="CY13" i="9"/>
  <c r="CS13" i="9"/>
  <c r="CM13" i="9"/>
  <c r="CG13" i="9"/>
  <c r="CA13" i="9"/>
  <c r="BU13" i="9"/>
  <c r="BO13" i="9"/>
  <c r="BI13" i="9"/>
  <c r="BC13" i="9"/>
  <c r="AW13" i="9"/>
  <c r="AQ13" i="9"/>
  <c r="EF13" i="9"/>
  <c r="DZ13" i="9"/>
  <c r="DT13" i="9"/>
  <c r="DN13" i="9"/>
  <c r="DH13" i="9"/>
  <c r="DB13" i="9"/>
  <c r="CV13" i="9"/>
  <c r="CP13" i="9"/>
  <c r="CJ13" i="9"/>
  <c r="CD13" i="9"/>
  <c r="BX13" i="9"/>
  <c r="BR13" i="9"/>
  <c r="BL13" i="9"/>
  <c r="BF13" i="9"/>
  <c r="AZ13" i="9"/>
  <c r="AT13" i="9"/>
  <c r="EC17" i="9"/>
  <c r="DW17" i="9"/>
  <c r="DQ17" i="9"/>
  <c r="DK17" i="9"/>
  <c r="DE17" i="9"/>
  <c r="CY17" i="9"/>
  <c r="CS17" i="9"/>
  <c r="CM17" i="9"/>
  <c r="CG17" i="9"/>
  <c r="CA17" i="9"/>
  <c r="BU17" i="9"/>
  <c r="BO17" i="9"/>
  <c r="BI17" i="9"/>
  <c r="BC17" i="9"/>
  <c r="AW17" i="9"/>
  <c r="AQ17" i="9"/>
  <c r="EF17" i="9"/>
  <c r="DZ17" i="9"/>
  <c r="DT17" i="9"/>
  <c r="DN17" i="9"/>
  <c r="DH17" i="9"/>
  <c r="DB17" i="9"/>
  <c r="CV17" i="9"/>
  <c r="CP17" i="9"/>
  <c r="CJ17" i="9"/>
  <c r="CD17" i="9"/>
  <c r="BX17" i="9"/>
  <c r="BR17" i="9"/>
  <c r="BL17" i="9"/>
  <c r="BF17" i="9"/>
  <c r="AZ17" i="9"/>
  <c r="AT17" i="9"/>
  <c r="EC21" i="9"/>
  <c r="DW21" i="9"/>
  <c r="DQ21" i="9"/>
  <c r="DK21" i="9"/>
  <c r="DE21" i="9"/>
  <c r="CY21" i="9"/>
  <c r="CS21" i="9"/>
  <c r="CM21" i="9"/>
  <c r="CG21" i="9"/>
  <c r="CA21" i="9"/>
  <c r="BU21" i="9"/>
  <c r="BO21" i="9"/>
  <c r="BI21" i="9"/>
  <c r="BC21" i="9"/>
  <c r="AW21" i="9"/>
  <c r="AQ21" i="9"/>
  <c r="EF21" i="9"/>
  <c r="DZ21" i="9"/>
  <c r="DT21" i="9"/>
  <c r="DN21" i="9"/>
  <c r="DH21" i="9"/>
  <c r="DB21" i="9"/>
  <c r="CV21" i="9"/>
  <c r="CP21" i="9"/>
  <c r="CJ21" i="9"/>
  <c r="CD21" i="9"/>
  <c r="BX21" i="9"/>
  <c r="BR21" i="9"/>
  <c r="BL21" i="9"/>
  <c r="BF21" i="9"/>
  <c r="AZ21" i="9"/>
  <c r="AT21" i="9"/>
  <c r="EC25" i="9"/>
  <c r="DW25" i="9"/>
  <c r="DQ25" i="9"/>
  <c r="DK25" i="9"/>
  <c r="DE25" i="9"/>
  <c r="CY25" i="9"/>
  <c r="CS25" i="9"/>
  <c r="CM25" i="9"/>
  <c r="CG25" i="9"/>
  <c r="CA25" i="9"/>
  <c r="BU25" i="9"/>
  <c r="BO25" i="9"/>
  <c r="BI25" i="9"/>
  <c r="EF25" i="9"/>
  <c r="DZ25" i="9"/>
  <c r="DT25" i="9"/>
  <c r="DN25" i="9"/>
  <c r="DH25" i="9"/>
  <c r="DB25" i="9"/>
  <c r="CP25" i="9"/>
  <c r="BR25" i="9"/>
  <c r="BC25" i="9"/>
  <c r="AW25" i="9"/>
  <c r="AQ25" i="9"/>
  <c r="CV25" i="9"/>
  <c r="BX25" i="9"/>
  <c r="CD25" i="9"/>
  <c r="BF25" i="9"/>
  <c r="AZ25" i="9"/>
  <c r="AT25" i="9"/>
  <c r="CJ25" i="9"/>
  <c r="BL25" i="9"/>
  <c r="EC29" i="9"/>
  <c r="DW29" i="9"/>
  <c r="DQ29" i="9"/>
  <c r="DK29" i="9"/>
  <c r="DE29" i="9"/>
  <c r="CY29" i="9"/>
  <c r="CS29" i="9"/>
  <c r="CM29" i="9"/>
  <c r="CG29" i="9"/>
  <c r="DN29" i="9"/>
  <c r="CP29" i="9"/>
  <c r="CA29" i="9"/>
  <c r="BU29" i="9"/>
  <c r="BO29" i="9"/>
  <c r="BI29" i="9"/>
  <c r="BC29" i="9"/>
  <c r="AW29" i="9"/>
  <c r="AQ29" i="9"/>
  <c r="DT29" i="9"/>
  <c r="CV29" i="9"/>
  <c r="DZ29" i="9"/>
  <c r="DB29" i="9"/>
  <c r="CD29" i="9"/>
  <c r="BX29" i="9"/>
  <c r="BR29" i="9"/>
  <c r="BL29" i="9"/>
  <c r="BF29" i="9"/>
  <c r="AZ29" i="9"/>
  <c r="AT29" i="9"/>
  <c r="EF29" i="9"/>
  <c r="DH29" i="9"/>
  <c r="CJ29" i="9"/>
  <c r="EC33" i="9"/>
  <c r="DW33" i="9"/>
  <c r="DQ33" i="9"/>
  <c r="DK33" i="9"/>
  <c r="DE33" i="9"/>
  <c r="CY33" i="9"/>
  <c r="CS33" i="9"/>
  <c r="CM33" i="9"/>
  <c r="CG33" i="9"/>
  <c r="CA33" i="9"/>
  <c r="BU33" i="9"/>
  <c r="BO33" i="9"/>
  <c r="BI33" i="9"/>
  <c r="BC33" i="9"/>
  <c r="AW33" i="9"/>
  <c r="AQ33" i="9"/>
  <c r="EF33" i="9"/>
  <c r="DZ33" i="9"/>
  <c r="DT33" i="9"/>
  <c r="DN33" i="9"/>
  <c r="DH33" i="9"/>
  <c r="DB33" i="9"/>
  <c r="CP33" i="9"/>
  <c r="BR33" i="9"/>
  <c r="AT33" i="9"/>
  <c r="CV33" i="9"/>
  <c r="BX33" i="9"/>
  <c r="AZ33" i="9"/>
  <c r="CD33" i="9"/>
  <c r="BF33" i="9"/>
  <c r="CJ33" i="9"/>
  <c r="BL33" i="9"/>
  <c r="EC37" i="9"/>
  <c r="DW37" i="9"/>
  <c r="DQ37" i="9"/>
  <c r="DK37" i="9"/>
  <c r="DE37" i="9"/>
  <c r="CY37" i="9"/>
  <c r="CS37" i="9"/>
  <c r="CM37" i="9"/>
  <c r="CG37" i="9"/>
  <c r="CA37" i="9"/>
  <c r="BU37" i="9"/>
  <c r="BO37" i="9"/>
  <c r="BI37" i="9"/>
  <c r="BC37" i="9"/>
  <c r="AW37" i="9"/>
  <c r="AQ37" i="9"/>
  <c r="EF37" i="9"/>
  <c r="DZ37" i="9"/>
  <c r="DT37" i="9"/>
  <c r="DN37" i="9"/>
  <c r="DH37" i="9"/>
  <c r="DB37" i="9"/>
  <c r="CV37" i="9"/>
  <c r="CP37" i="9"/>
  <c r="CJ37" i="9"/>
  <c r="CD37" i="9"/>
  <c r="BX37" i="9"/>
  <c r="BR37" i="9"/>
  <c r="BL37" i="9"/>
  <c r="BF37" i="9"/>
  <c r="AZ37" i="9"/>
  <c r="AT37" i="9"/>
  <c r="AP10" i="8"/>
  <c r="EC41" i="9"/>
  <c r="DW41" i="9"/>
  <c r="DQ41" i="9"/>
  <c r="DK41" i="9"/>
  <c r="DE41" i="9"/>
  <c r="CY41" i="9"/>
  <c r="CS41" i="9"/>
  <c r="CM41" i="9"/>
  <c r="CG41" i="9"/>
  <c r="CA41" i="9"/>
  <c r="BU41" i="9"/>
  <c r="BO41" i="9"/>
  <c r="BI41" i="9"/>
  <c r="BC41" i="9"/>
  <c r="AW41" i="9"/>
  <c r="AQ41" i="9"/>
  <c r="EF41" i="9"/>
  <c r="DZ41" i="9"/>
  <c r="DT41" i="9"/>
  <c r="DN41" i="9"/>
  <c r="DH41" i="9"/>
  <c r="DB41" i="9"/>
  <c r="CV41" i="9"/>
  <c r="CP41" i="9"/>
  <c r="CJ41" i="9"/>
  <c r="CD41" i="9"/>
  <c r="BX41" i="9"/>
  <c r="BR41" i="9"/>
  <c r="BL41" i="9"/>
  <c r="BF41" i="9"/>
  <c r="AZ41" i="9"/>
  <c r="AT41" i="9"/>
  <c r="EC45" i="9"/>
  <c r="DW45" i="9"/>
  <c r="DQ45" i="9"/>
  <c r="DK45" i="9"/>
  <c r="DE45" i="9"/>
  <c r="CY45" i="9"/>
  <c r="CS45" i="9"/>
  <c r="CM45" i="9"/>
  <c r="CG45" i="9"/>
  <c r="CA45" i="9"/>
  <c r="BU45" i="9"/>
  <c r="BO45" i="9"/>
  <c r="BI45" i="9"/>
  <c r="BC45" i="9"/>
  <c r="AW45" i="9"/>
  <c r="AQ45" i="9"/>
  <c r="EF45" i="9"/>
  <c r="DZ45" i="9"/>
  <c r="DT45" i="9"/>
  <c r="DN45" i="9"/>
  <c r="DH45" i="9"/>
  <c r="DB45" i="9"/>
  <c r="CV45" i="9"/>
  <c r="CP45" i="9"/>
  <c r="CJ45" i="9"/>
  <c r="CD45" i="9"/>
  <c r="BX45" i="9"/>
  <c r="BR45" i="9"/>
  <c r="BL45" i="9"/>
  <c r="BF45" i="9"/>
  <c r="AZ45" i="9"/>
  <c r="AT45" i="9"/>
  <c r="EC49" i="9"/>
  <c r="DW49" i="9"/>
  <c r="DQ49" i="9"/>
  <c r="DK49" i="9"/>
  <c r="DE49" i="9"/>
  <c r="CY49" i="9"/>
  <c r="CS49" i="9"/>
  <c r="CM49" i="9"/>
  <c r="CG49" i="9"/>
  <c r="CA49" i="9"/>
  <c r="BU49" i="9"/>
  <c r="BO49" i="9"/>
  <c r="BI49" i="9"/>
  <c r="BC49" i="9"/>
  <c r="AW49" i="9"/>
  <c r="AQ49" i="9"/>
  <c r="EF49" i="9"/>
  <c r="DZ49" i="9"/>
  <c r="DT49" i="9"/>
  <c r="DN49" i="9"/>
  <c r="DH49" i="9"/>
  <c r="DB49" i="9"/>
  <c r="CV49" i="9"/>
  <c r="CP49" i="9"/>
  <c r="CJ49" i="9"/>
  <c r="CD49" i="9"/>
  <c r="BX49" i="9"/>
  <c r="BR49" i="9"/>
  <c r="BL49" i="9"/>
  <c r="BF49" i="9"/>
  <c r="AZ49" i="9"/>
  <c r="AT49" i="9"/>
  <c r="EF53" i="9"/>
  <c r="DZ53" i="9"/>
  <c r="DT53" i="9"/>
  <c r="DN53" i="9"/>
  <c r="DH53" i="9"/>
  <c r="DB53" i="9"/>
  <c r="CV53" i="9"/>
  <c r="CP53" i="9"/>
  <c r="CJ53" i="9"/>
  <c r="CD53" i="9"/>
  <c r="BX53" i="9"/>
  <c r="BR53" i="9"/>
  <c r="BL53" i="9"/>
  <c r="BF53" i="9"/>
  <c r="AZ53" i="9"/>
  <c r="AT53" i="9"/>
  <c r="EC53" i="9"/>
  <c r="DW53" i="9"/>
  <c r="DQ53" i="9"/>
  <c r="DK53" i="9"/>
  <c r="DE53" i="9"/>
  <c r="CY53" i="9"/>
  <c r="CS53" i="9"/>
  <c r="CM53" i="9"/>
  <c r="CG53" i="9"/>
  <c r="CA53" i="9"/>
  <c r="BU53" i="9"/>
  <c r="BO53" i="9"/>
  <c r="BI53" i="9"/>
  <c r="BC53" i="9"/>
  <c r="AW53" i="9"/>
  <c r="AQ53" i="9"/>
  <c r="CF30" i="1"/>
  <c r="CN30" i="1"/>
  <c r="CV30" i="1"/>
  <c r="EC11" i="9"/>
  <c r="DW11" i="9"/>
  <c r="DQ11" i="9"/>
  <c r="DK11" i="9"/>
  <c r="DE11" i="9"/>
  <c r="CY11" i="9"/>
  <c r="CS11" i="9"/>
  <c r="CM11" i="9"/>
  <c r="CG11" i="9"/>
  <c r="CA11" i="9"/>
  <c r="BU11" i="9"/>
  <c r="BO11" i="9"/>
  <c r="BI11" i="9"/>
  <c r="BC11" i="9"/>
  <c r="AW11" i="9"/>
  <c r="AQ11" i="9"/>
  <c r="EF11" i="9"/>
  <c r="DZ11" i="9"/>
  <c r="DT11" i="9"/>
  <c r="DN11" i="9"/>
  <c r="DH11" i="9"/>
  <c r="DB11" i="9"/>
  <c r="CV11" i="9"/>
  <c r="CP11" i="9"/>
  <c r="CJ11" i="9"/>
  <c r="CD11" i="9"/>
  <c r="BX11" i="9"/>
  <c r="BR11" i="9"/>
  <c r="BL11" i="9"/>
  <c r="BF11" i="9"/>
  <c r="AZ11" i="9"/>
  <c r="AT11" i="9"/>
  <c r="EC23" i="9"/>
  <c r="DW23" i="9"/>
  <c r="DQ23" i="9"/>
  <c r="DK23" i="9"/>
  <c r="DE23" i="9"/>
  <c r="CY23" i="9"/>
  <c r="CS23" i="9"/>
  <c r="CM23" i="9"/>
  <c r="CG23" i="9"/>
  <c r="CA23" i="9"/>
  <c r="BU23" i="9"/>
  <c r="BO23" i="9"/>
  <c r="BI23" i="9"/>
  <c r="BC23" i="9"/>
  <c r="AW23" i="9"/>
  <c r="AQ23" i="9"/>
  <c r="EF23" i="9"/>
  <c r="DZ23" i="9"/>
  <c r="DT23" i="9"/>
  <c r="DN23" i="9"/>
  <c r="DH23" i="9"/>
  <c r="DB23" i="9"/>
  <c r="CV23" i="9"/>
  <c r="CP23" i="9"/>
  <c r="CJ23" i="9"/>
  <c r="CD23" i="9"/>
  <c r="BX23" i="9"/>
  <c r="BR23" i="9"/>
  <c r="BL23" i="9"/>
  <c r="BF23" i="9"/>
  <c r="AZ23" i="9"/>
  <c r="AT23" i="9"/>
  <c r="EC35" i="9"/>
  <c r="DW35" i="9"/>
  <c r="DQ35" i="9"/>
  <c r="DK35" i="9"/>
  <c r="DE35" i="9"/>
  <c r="CY35" i="9"/>
  <c r="CS35" i="9"/>
  <c r="CM35" i="9"/>
  <c r="CG35" i="9"/>
  <c r="CA35" i="9"/>
  <c r="BU35" i="9"/>
  <c r="BO35" i="9"/>
  <c r="BI35" i="9"/>
  <c r="BC35" i="9"/>
  <c r="AW35" i="9"/>
  <c r="AQ35" i="9"/>
  <c r="EF35" i="9"/>
  <c r="DZ35" i="9"/>
  <c r="DT35" i="9"/>
  <c r="DN35" i="9"/>
  <c r="DH35" i="9"/>
  <c r="DB35" i="9"/>
  <c r="CV35" i="9"/>
  <c r="CP35" i="9"/>
  <c r="CJ35" i="9"/>
  <c r="CD35" i="9"/>
  <c r="BX35" i="9"/>
  <c r="BR35" i="9"/>
  <c r="BL35" i="9"/>
  <c r="BF35" i="9"/>
  <c r="AZ35" i="9"/>
  <c r="AT35" i="9"/>
  <c r="EC47" i="9"/>
  <c r="DW47" i="9"/>
  <c r="DQ47" i="9"/>
  <c r="DK47" i="9"/>
  <c r="DE47" i="9"/>
  <c r="CY47" i="9"/>
  <c r="CS47" i="9"/>
  <c r="CM47" i="9"/>
  <c r="CG47" i="9"/>
  <c r="CA47" i="9"/>
  <c r="BU47" i="9"/>
  <c r="BO47" i="9"/>
  <c r="BI47" i="9"/>
  <c r="BC47" i="9"/>
  <c r="AW47" i="9"/>
  <c r="AQ47" i="9"/>
  <c r="EF47" i="9"/>
  <c r="DZ47" i="9"/>
  <c r="DT47" i="9"/>
  <c r="DN47" i="9"/>
  <c r="DH47" i="9"/>
  <c r="DB47" i="9"/>
  <c r="CV47" i="9"/>
  <c r="CP47" i="9"/>
  <c r="CJ47" i="9"/>
  <c r="CD47" i="9"/>
  <c r="BX47" i="9"/>
  <c r="BR47" i="9"/>
  <c r="BL47" i="9"/>
  <c r="BF47" i="9"/>
  <c r="AZ47" i="9"/>
  <c r="AT47" i="9"/>
  <c r="EC10" i="9"/>
  <c r="DW10" i="9"/>
  <c r="DQ10" i="9"/>
  <c r="DK10" i="9"/>
  <c r="DE10" i="9"/>
  <c r="CY10" i="9"/>
  <c r="CS10" i="9"/>
  <c r="CM10" i="9"/>
  <c r="CG10" i="9"/>
  <c r="CA10" i="9"/>
  <c r="BU10" i="9"/>
  <c r="BO10" i="9"/>
  <c r="BI10" i="9"/>
  <c r="BC10" i="9"/>
  <c r="AW10" i="9"/>
  <c r="AQ10" i="9"/>
  <c r="EF10" i="9"/>
  <c r="DZ10" i="9"/>
  <c r="DT10" i="9"/>
  <c r="DN10" i="9"/>
  <c r="DH10" i="9"/>
  <c r="DB10" i="9"/>
  <c r="CV10" i="9"/>
  <c r="CP10" i="9"/>
  <c r="CJ10" i="9"/>
  <c r="CD10" i="9"/>
  <c r="BX10" i="9"/>
  <c r="BR10" i="9"/>
  <c r="BL10" i="9"/>
  <c r="BF10" i="9"/>
  <c r="AZ10" i="9"/>
  <c r="AT10" i="9"/>
  <c r="EC14" i="9"/>
  <c r="DW14" i="9"/>
  <c r="DQ14" i="9"/>
  <c r="DK14" i="9"/>
  <c r="DE14" i="9"/>
  <c r="CY14" i="9"/>
  <c r="CS14" i="9"/>
  <c r="CM14" i="9"/>
  <c r="CG14" i="9"/>
  <c r="CA14" i="9"/>
  <c r="BU14" i="9"/>
  <c r="BO14" i="9"/>
  <c r="BI14" i="9"/>
  <c r="BC14" i="9"/>
  <c r="AW14" i="9"/>
  <c r="AQ14" i="9"/>
  <c r="EF14" i="9"/>
  <c r="DZ14" i="9"/>
  <c r="DT14" i="9"/>
  <c r="DN14" i="9"/>
  <c r="DH14" i="9"/>
  <c r="DB14" i="9"/>
  <c r="CV14" i="9"/>
  <c r="CP14" i="9"/>
  <c r="CJ14" i="9"/>
  <c r="CD14" i="9"/>
  <c r="BX14" i="9"/>
  <c r="BR14" i="9"/>
  <c r="BL14" i="9"/>
  <c r="BF14" i="9"/>
  <c r="AZ14" i="9"/>
  <c r="AT14" i="9"/>
  <c r="EC18" i="9"/>
  <c r="DW18" i="9"/>
  <c r="DQ18" i="9"/>
  <c r="DK18" i="9"/>
  <c r="DE18" i="9"/>
  <c r="CY18" i="9"/>
  <c r="CS18" i="9"/>
  <c r="CM18" i="9"/>
  <c r="CG18" i="9"/>
  <c r="CA18" i="9"/>
  <c r="BU18" i="9"/>
  <c r="BO18" i="9"/>
  <c r="BI18" i="9"/>
  <c r="BC18" i="9"/>
  <c r="AW18" i="9"/>
  <c r="AQ18" i="9"/>
  <c r="EF18" i="9"/>
  <c r="DZ18" i="9"/>
  <c r="DT18" i="9"/>
  <c r="DN18" i="9"/>
  <c r="DH18" i="9"/>
  <c r="DB18" i="9"/>
  <c r="CV18" i="9"/>
  <c r="CP18" i="9"/>
  <c r="CJ18" i="9"/>
  <c r="CD18" i="9"/>
  <c r="BX18" i="9"/>
  <c r="BR18" i="9"/>
  <c r="BL18" i="9"/>
  <c r="BF18" i="9"/>
  <c r="AZ18" i="9"/>
  <c r="AT18" i="9"/>
  <c r="EC22" i="9"/>
  <c r="DW22" i="9"/>
  <c r="DQ22" i="9"/>
  <c r="DK22" i="9"/>
  <c r="DE22" i="9"/>
  <c r="CY22" i="9"/>
  <c r="CS22" i="9"/>
  <c r="CM22" i="9"/>
  <c r="CG22" i="9"/>
  <c r="CA22" i="9"/>
  <c r="BU22" i="9"/>
  <c r="BO22" i="9"/>
  <c r="BI22" i="9"/>
  <c r="BC22" i="9"/>
  <c r="AW22" i="9"/>
  <c r="AQ22" i="9"/>
  <c r="EF22" i="9"/>
  <c r="DZ22" i="9"/>
  <c r="DT22" i="9"/>
  <c r="DN22" i="9"/>
  <c r="DH22" i="9"/>
  <c r="DB22" i="9"/>
  <c r="CV22" i="9"/>
  <c r="CP22" i="9"/>
  <c r="CJ22" i="9"/>
  <c r="CD22" i="9"/>
  <c r="BX22" i="9"/>
  <c r="BR22" i="9"/>
  <c r="BL22" i="9"/>
  <c r="BF22" i="9"/>
  <c r="AZ22" i="9"/>
  <c r="AT22" i="9"/>
  <c r="EC26" i="9"/>
  <c r="DW26" i="9"/>
  <c r="DQ26" i="9"/>
  <c r="DK26" i="9"/>
  <c r="DE26" i="9"/>
  <c r="CY26" i="9"/>
  <c r="CS26" i="9"/>
  <c r="CM26" i="9"/>
  <c r="CG26" i="9"/>
  <c r="CA26" i="9"/>
  <c r="BU26" i="9"/>
  <c r="BO26" i="9"/>
  <c r="BI26" i="9"/>
  <c r="BC26" i="9"/>
  <c r="AW26" i="9"/>
  <c r="AQ26" i="9"/>
  <c r="EF26" i="9"/>
  <c r="DZ26" i="9"/>
  <c r="DT26" i="9"/>
  <c r="DN26" i="9"/>
  <c r="DH26" i="9"/>
  <c r="DB26" i="9"/>
  <c r="CV26" i="9"/>
  <c r="CP26" i="9"/>
  <c r="CJ26" i="9"/>
  <c r="CD26" i="9"/>
  <c r="BX26" i="9"/>
  <c r="BR26" i="9"/>
  <c r="BL26" i="9"/>
  <c r="BF26" i="9"/>
  <c r="AZ26" i="9"/>
  <c r="AT26" i="9"/>
  <c r="EC30" i="9"/>
  <c r="DW30" i="9"/>
  <c r="DQ30" i="9"/>
  <c r="DK30" i="9"/>
  <c r="DE30" i="9"/>
  <c r="CY30" i="9"/>
  <c r="CS30" i="9"/>
  <c r="CM30" i="9"/>
  <c r="CG30" i="9"/>
  <c r="CA30" i="9"/>
  <c r="BU30" i="9"/>
  <c r="BO30" i="9"/>
  <c r="BI30" i="9"/>
  <c r="BC30" i="9"/>
  <c r="AW30" i="9"/>
  <c r="AQ30" i="9"/>
  <c r="DN30" i="9"/>
  <c r="CP30" i="9"/>
  <c r="BR30" i="9"/>
  <c r="AT30" i="9"/>
  <c r="DT30" i="9"/>
  <c r="CV30" i="9"/>
  <c r="BX30" i="9"/>
  <c r="AZ30" i="9"/>
  <c r="DZ30" i="9"/>
  <c r="DB30" i="9"/>
  <c r="CD30" i="9"/>
  <c r="BF30" i="9"/>
  <c r="EF30" i="9"/>
  <c r="DH30" i="9"/>
  <c r="CJ30" i="9"/>
  <c r="BL30" i="9"/>
  <c r="EC34" i="9"/>
  <c r="DW34" i="9"/>
  <c r="DQ34" i="9"/>
  <c r="DK34" i="9"/>
  <c r="DE34" i="9"/>
  <c r="CY34" i="9"/>
  <c r="CS34" i="9"/>
  <c r="CM34" i="9"/>
  <c r="CG34" i="9"/>
  <c r="CA34" i="9"/>
  <c r="BU34" i="9"/>
  <c r="BO34" i="9"/>
  <c r="BI34" i="9"/>
  <c r="BC34" i="9"/>
  <c r="AW34" i="9"/>
  <c r="AQ34" i="9"/>
  <c r="EF34" i="9"/>
  <c r="DZ34" i="9"/>
  <c r="DT34" i="9"/>
  <c r="DN34" i="9"/>
  <c r="DH34" i="9"/>
  <c r="DB34" i="9"/>
  <c r="CV34" i="9"/>
  <c r="CP34" i="9"/>
  <c r="CJ34" i="9"/>
  <c r="CD34" i="9"/>
  <c r="BX34" i="9"/>
  <c r="BR34" i="9"/>
  <c r="BL34" i="9"/>
  <c r="BF34" i="9"/>
  <c r="AZ34" i="9"/>
  <c r="AT34" i="9"/>
  <c r="EC38" i="9"/>
  <c r="DW38" i="9"/>
  <c r="DQ38" i="9"/>
  <c r="DK38" i="9"/>
  <c r="DE38" i="9"/>
  <c r="CY38" i="9"/>
  <c r="CS38" i="9"/>
  <c r="CM38" i="9"/>
  <c r="CG38" i="9"/>
  <c r="CA38" i="9"/>
  <c r="BU38" i="9"/>
  <c r="BO38" i="9"/>
  <c r="BI38" i="9"/>
  <c r="BC38" i="9"/>
  <c r="AW38" i="9"/>
  <c r="AQ38" i="9"/>
  <c r="EF38" i="9"/>
  <c r="DZ38" i="9"/>
  <c r="DT38" i="9"/>
  <c r="DN38" i="9"/>
  <c r="DH38" i="9"/>
  <c r="DB38" i="9"/>
  <c r="CV38" i="9"/>
  <c r="CP38" i="9"/>
  <c r="CJ38" i="9"/>
  <c r="CD38" i="9"/>
  <c r="BX38" i="9"/>
  <c r="BR38" i="9"/>
  <c r="BL38" i="9"/>
  <c r="BF38" i="9"/>
  <c r="AZ38" i="9"/>
  <c r="AT38" i="9"/>
  <c r="EC42" i="9"/>
  <c r="DW42" i="9"/>
  <c r="DQ42" i="9"/>
  <c r="DK42" i="9"/>
  <c r="DE42" i="9"/>
  <c r="CY42" i="9"/>
  <c r="CS42" i="9"/>
  <c r="CM42" i="9"/>
  <c r="CG42" i="9"/>
  <c r="CA42" i="9"/>
  <c r="BU42" i="9"/>
  <c r="BO42" i="9"/>
  <c r="BI42" i="9"/>
  <c r="BC42" i="9"/>
  <c r="AW42" i="9"/>
  <c r="AQ42" i="9"/>
  <c r="EF42" i="9"/>
  <c r="DZ42" i="9"/>
  <c r="DT42" i="9"/>
  <c r="DN42" i="9"/>
  <c r="DH42" i="9"/>
  <c r="DB42" i="9"/>
  <c r="CV42" i="9"/>
  <c r="CP42" i="9"/>
  <c r="CJ42" i="9"/>
  <c r="CD42" i="9"/>
  <c r="BX42" i="9"/>
  <c r="BR42" i="9"/>
  <c r="BL42" i="9"/>
  <c r="BF42" i="9"/>
  <c r="AZ42" i="9"/>
  <c r="AT42" i="9"/>
  <c r="EC46" i="9"/>
  <c r="DW46" i="9"/>
  <c r="DQ46" i="9"/>
  <c r="DK46" i="9"/>
  <c r="DE46" i="9"/>
  <c r="CY46" i="9"/>
  <c r="CS46" i="9"/>
  <c r="CM46" i="9"/>
  <c r="CG46" i="9"/>
  <c r="CA46" i="9"/>
  <c r="BU46" i="9"/>
  <c r="BO46" i="9"/>
  <c r="BI46" i="9"/>
  <c r="BC46" i="9"/>
  <c r="AW46" i="9"/>
  <c r="AQ46" i="9"/>
  <c r="EF46" i="9"/>
  <c r="DZ46" i="9"/>
  <c r="DT46" i="9"/>
  <c r="DN46" i="9"/>
  <c r="DH46" i="9"/>
  <c r="DB46" i="9"/>
  <c r="CV46" i="9"/>
  <c r="CP46" i="9"/>
  <c r="CJ46" i="9"/>
  <c r="CD46" i="9"/>
  <c r="BX46" i="9"/>
  <c r="BR46" i="9"/>
  <c r="BL46" i="9"/>
  <c r="BF46" i="9"/>
  <c r="AZ46" i="9"/>
  <c r="AT46" i="9"/>
  <c r="EF50" i="9"/>
  <c r="DZ50" i="9"/>
  <c r="DT50" i="9"/>
  <c r="DN50" i="9"/>
  <c r="DH50" i="9"/>
  <c r="EC50" i="9"/>
  <c r="DW50" i="9"/>
  <c r="DQ50" i="9"/>
  <c r="DK50" i="9"/>
  <c r="DE50" i="9"/>
  <c r="CY50" i="9"/>
  <c r="CS50" i="9"/>
  <c r="CM50" i="9"/>
  <c r="CG50" i="9"/>
  <c r="CA50" i="9"/>
  <c r="BU50" i="9"/>
  <c r="BO50" i="9"/>
  <c r="BI50" i="9"/>
  <c r="BC50" i="9"/>
  <c r="AW50" i="9"/>
  <c r="AQ50" i="9"/>
  <c r="DB50" i="9"/>
  <c r="CV50" i="9"/>
  <c r="CP50" i="9"/>
  <c r="CJ50" i="9"/>
  <c r="CD50" i="9"/>
  <c r="BX50" i="9"/>
  <c r="BR50" i="9"/>
  <c r="BL50" i="9"/>
  <c r="BF50" i="9"/>
  <c r="AZ50" i="9"/>
  <c r="AT50" i="9"/>
  <c r="EF54" i="9"/>
  <c r="DZ54" i="9"/>
  <c r="DT54" i="9"/>
  <c r="DN54" i="9"/>
  <c r="DH54" i="9"/>
  <c r="DB54" i="9"/>
  <c r="CV54" i="9"/>
  <c r="CP54" i="9"/>
  <c r="CJ54" i="9"/>
  <c r="CD54" i="9"/>
  <c r="BX54" i="9"/>
  <c r="BR54" i="9"/>
  <c r="BL54" i="9"/>
  <c r="BF54" i="9"/>
  <c r="AZ54" i="9"/>
  <c r="AT54" i="9"/>
  <c r="EC54" i="9"/>
  <c r="DW54" i="9"/>
  <c r="DQ54" i="9"/>
  <c r="DK54" i="9"/>
  <c r="DE54" i="9"/>
  <c r="CY54" i="9"/>
  <c r="CS54" i="9"/>
  <c r="CM54" i="9"/>
  <c r="CG54" i="9"/>
  <c r="CA54" i="9"/>
  <c r="BU54" i="9"/>
  <c r="BO54" i="9"/>
  <c r="BI54" i="9"/>
  <c r="BC54" i="9"/>
  <c r="AW54" i="9"/>
  <c r="AQ54" i="9"/>
  <c r="EC15" i="9"/>
  <c r="DW15" i="9"/>
  <c r="DQ15" i="9"/>
  <c r="DK15" i="9"/>
  <c r="DE15" i="9"/>
  <c r="CY15" i="9"/>
  <c r="CS15" i="9"/>
  <c r="CM15" i="9"/>
  <c r="CG15" i="9"/>
  <c r="CA15" i="9"/>
  <c r="BU15" i="9"/>
  <c r="BO15" i="9"/>
  <c r="BI15" i="9"/>
  <c r="BC15" i="9"/>
  <c r="AW15" i="9"/>
  <c r="AQ15" i="9"/>
  <c r="EF15" i="9"/>
  <c r="DZ15" i="9"/>
  <c r="DT15" i="9"/>
  <c r="DN15" i="9"/>
  <c r="DH15" i="9"/>
  <c r="DB15" i="9"/>
  <c r="CV15" i="9"/>
  <c r="CP15" i="9"/>
  <c r="CJ15" i="9"/>
  <c r="CD15" i="9"/>
  <c r="BX15" i="9"/>
  <c r="BR15" i="9"/>
  <c r="BL15" i="9"/>
  <c r="BF15" i="9"/>
  <c r="AZ15" i="9"/>
  <c r="AT15" i="9"/>
  <c r="EC27" i="9"/>
  <c r="DW27" i="9"/>
  <c r="DQ27" i="9"/>
  <c r="DK27" i="9"/>
  <c r="DE27" i="9"/>
  <c r="CY27" i="9"/>
  <c r="CS27" i="9"/>
  <c r="CM27" i="9"/>
  <c r="CG27" i="9"/>
  <c r="CA27" i="9"/>
  <c r="BU27" i="9"/>
  <c r="BO27" i="9"/>
  <c r="BI27" i="9"/>
  <c r="BC27" i="9"/>
  <c r="AW27" i="9"/>
  <c r="AQ27" i="9"/>
  <c r="EF27" i="9"/>
  <c r="DZ27" i="9"/>
  <c r="DT27" i="9"/>
  <c r="DN27" i="9"/>
  <c r="DH27" i="9"/>
  <c r="DB27" i="9"/>
  <c r="CV27" i="9"/>
  <c r="CP27" i="9"/>
  <c r="CJ27" i="9"/>
  <c r="CD27" i="9"/>
  <c r="BX27" i="9"/>
  <c r="BR27" i="9"/>
  <c r="BL27" i="9"/>
  <c r="BF27" i="9"/>
  <c r="AZ27" i="9"/>
  <c r="AT27" i="9"/>
  <c r="EC39" i="9"/>
  <c r="DW39" i="9"/>
  <c r="DQ39" i="9"/>
  <c r="DK39" i="9"/>
  <c r="DE39" i="9"/>
  <c r="CY39" i="9"/>
  <c r="CS39" i="9"/>
  <c r="CM39" i="9"/>
  <c r="CG39" i="9"/>
  <c r="CA39" i="9"/>
  <c r="BU39" i="9"/>
  <c r="BO39" i="9"/>
  <c r="BI39" i="9"/>
  <c r="BC39" i="9"/>
  <c r="AW39" i="9"/>
  <c r="AQ39" i="9"/>
  <c r="EF39" i="9"/>
  <c r="DZ39" i="9"/>
  <c r="DT39" i="9"/>
  <c r="DN39" i="9"/>
  <c r="DH39" i="9"/>
  <c r="DB39" i="9"/>
  <c r="CV39" i="9"/>
  <c r="CP39" i="9"/>
  <c r="CJ39" i="9"/>
  <c r="CD39" i="9"/>
  <c r="BX39" i="9"/>
  <c r="BR39" i="9"/>
  <c r="BL39" i="9"/>
  <c r="BF39" i="9"/>
  <c r="AZ39" i="9"/>
  <c r="AT39" i="9"/>
  <c r="EF51" i="9"/>
  <c r="DZ51" i="9"/>
  <c r="DT51" i="9"/>
  <c r="DN51" i="9"/>
  <c r="DH51" i="9"/>
  <c r="DB51" i="9"/>
  <c r="CV51" i="9"/>
  <c r="CP51" i="9"/>
  <c r="CJ51" i="9"/>
  <c r="CD51" i="9"/>
  <c r="BX51" i="9"/>
  <c r="BR51" i="9"/>
  <c r="BL51" i="9"/>
  <c r="BF51" i="9"/>
  <c r="AZ51" i="9"/>
  <c r="AT51" i="9"/>
  <c r="EC51" i="9"/>
  <c r="DW51" i="9"/>
  <c r="DQ51" i="9"/>
  <c r="DK51" i="9"/>
  <c r="DE51" i="9"/>
  <c r="CY51" i="9"/>
  <c r="CS51" i="9"/>
  <c r="CM51" i="9"/>
  <c r="CG51" i="9"/>
  <c r="CA51" i="9"/>
  <c r="BU51" i="9"/>
  <c r="BO51" i="9"/>
  <c r="BI51" i="9"/>
  <c r="BC51" i="9"/>
  <c r="AW51" i="9"/>
  <c r="AQ51" i="9"/>
  <c r="EC8" i="9"/>
  <c r="DW8" i="9"/>
  <c r="EF8" i="9"/>
  <c r="DZ8" i="9"/>
  <c r="DT8" i="9"/>
  <c r="DN8" i="9"/>
  <c r="DH8" i="9"/>
  <c r="DB8" i="9"/>
  <c r="CV8" i="9"/>
  <c r="CP8" i="9"/>
  <c r="CJ8" i="9"/>
  <c r="CD8" i="9"/>
  <c r="BX8" i="9"/>
  <c r="BR8" i="9"/>
  <c r="BL8" i="9"/>
  <c r="BF8" i="9"/>
  <c r="AZ8" i="9"/>
  <c r="AT8" i="9"/>
  <c r="DQ8" i="9"/>
  <c r="DK8" i="9"/>
  <c r="DE8" i="9"/>
  <c r="CY8" i="9"/>
  <c r="CS8" i="9"/>
  <c r="CM8" i="9"/>
  <c r="CG8" i="9"/>
  <c r="CA8" i="9"/>
  <c r="BU8" i="9"/>
  <c r="BO8" i="9"/>
  <c r="BI8" i="9"/>
  <c r="BC8" i="9"/>
  <c r="AW8" i="9"/>
  <c r="AQ8" i="9"/>
  <c r="EC12" i="9"/>
  <c r="DW12" i="9"/>
  <c r="DQ12" i="9"/>
  <c r="DK12" i="9"/>
  <c r="DE12" i="9"/>
  <c r="CY12" i="9"/>
  <c r="CS12" i="9"/>
  <c r="CM12" i="9"/>
  <c r="CG12" i="9"/>
  <c r="CA12" i="9"/>
  <c r="BU12" i="9"/>
  <c r="BO12" i="9"/>
  <c r="BI12" i="9"/>
  <c r="BC12" i="9"/>
  <c r="AW12" i="9"/>
  <c r="AQ12" i="9"/>
  <c r="EF12" i="9"/>
  <c r="DZ12" i="9"/>
  <c r="DT12" i="9"/>
  <c r="DN12" i="9"/>
  <c r="DH12" i="9"/>
  <c r="DB12" i="9"/>
  <c r="CV12" i="9"/>
  <c r="CP12" i="9"/>
  <c r="CJ12" i="9"/>
  <c r="CD12" i="9"/>
  <c r="BX12" i="9"/>
  <c r="BR12" i="9"/>
  <c r="BL12" i="9"/>
  <c r="BF12" i="9"/>
  <c r="AZ12" i="9"/>
  <c r="AT12" i="9"/>
  <c r="EC16" i="9"/>
  <c r="DW16" i="9"/>
  <c r="DQ16" i="9"/>
  <c r="DK16" i="9"/>
  <c r="DE16" i="9"/>
  <c r="CY16" i="9"/>
  <c r="CS16" i="9"/>
  <c r="CM16" i="9"/>
  <c r="CG16" i="9"/>
  <c r="CA16" i="9"/>
  <c r="BU16" i="9"/>
  <c r="BO16" i="9"/>
  <c r="BI16" i="9"/>
  <c r="BC16" i="9"/>
  <c r="AW16" i="9"/>
  <c r="AQ16" i="9"/>
  <c r="EF16" i="9"/>
  <c r="DZ16" i="9"/>
  <c r="DT16" i="9"/>
  <c r="DN16" i="9"/>
  <c r="DH16" i="9"/>
  <c r="DB16" i="9"/>
  <c r="CV16" i="9"/>
  <c r="CP16" i="9"/>
  <c r="CJ16" i="9"/>
  <c r="CD16" i="9"/>
  <c r="BX16" i="9"/>
  <c r="BR16" i="9"/>
  <c r="BL16" i="9"/>
  <c r="BF16" i="9"/>
  <c r="AZ16" i="9"/>
  <c r="AT16" i="9"/>
  <c r="EC20" i="9"/>
  <c r="DW20" i="9"/>
  <c r="DQ20" i="9"/>
  <c r="DK20" i="9"/>
  <c r="DE20" i="9"/>
  <c r="CY20" i="9"/>
  <c r="CS20" i="9"/>
  <c r="CM20" i="9"/>
  <c r="CG20" i="9"/>
  <c r="CA20" i="9"/>
  <c r="BU20" i="9"/>
  <c r="BO20" i="9"/>
  <c r="BI20" i="9"/>
  <c r="BC20" i="9"/>
  <c r="AW20" i="9"/>
  <c r="AQ20" i="9"/>
  <c r="EF20" i="9"/>
  <c r="DZ20" i="9"/>
  <c r="DT20" i="9"/>
  <c r="DN20" i="9"/>
  <c r="DH20" i="9"/>
  <c r="DB20" i="9"/>
  <c r="CV20" i="9"/>
  <c r="CP20" i="9"/>
  <c r="CJ20" i="9"/>
  <c r="CD20" i="9"/>
  <c r="BX20" i="9"/>
  <c r="BR20" i="9"/>
  <c r="BL20" i="9"/>
  <c r="BF20" i="9"/>
  <c r="AZ20" i="9"/>
  <c r="AT20" i="9"/>
  <c r="EC24" i="9"/>
  <c r="DW24" i="9"/>
  <c r="DQ24" i="9"/>
  <c r="DK24" i="9"/>
  <c r="DE24" i="9"/>
  <c r="CY24" i="9"/>
  <c r="CS24" i="9"/>
  <c r="CM24" i="9"/>
  <c r="CG24" i="9"/>
  <c r="CA24" i="9"/>
  <c r="BU24" i="9"/>
  <c r="BO24" i="9"/>
  <c r="BI24" i="9"/>
  <c r="BC24" i="9"/>
  <c r="AW24" i="9"/>
  <c r="AQ24" i="9"/>
  <c r="EF24" i="9"/>
  <c r="DZ24" i="9"/>
  <c r="DT24" i="9"/>
  <c r="DN24" i="9"/>
  <c r="DH24" i="9"/>
  <c r="DB24" i="9"/>
  <c r="CV24" i="9"/>
  <c r="CP24" i="9"/>
  <c r="CJ24" i="9"/>
  <c r="CD24" i="9"/>
  <c r="BX24" i="9"/>
  <c r="BR24" i="9"/>
  <c r="BL24" i="9"/>
  <c r="BF24" i="9"/>
  <c r="AZ24" i="9"/>
  <c r="AT24" i="9"/>
  <c r="EC28" i="9"/>
  <c r="DW28" i="9"/>
  <c r="DQ28" i="9"/>
  <c r="DK28" i="9"/>
  <c r="DE28" i="9"/>
  <c r="CY28" i="9"/>
  <c r="CS28" i="9"/>
  <c r="CM28" i="9"/>
  <c r="CG28" i="9"/>
  <c r="CA28" i="9"/>
  <c r="BU28" i="9"/>
  <c r="BO28" i="9"/>
  <c r="BI28" i="9"/>
  <c r="BC28" i="9"/>
  <c r="AW28" i="9"/>
  <c r="AQ28" i="9"/>
  <c r="EF28" i="9"/>
  <c r="DZ28" i="9"/>
  <c r="DT28" i="9"/>
  <c r="DN28" i="9"/>
  <c r="DH28" i="9"/>
  <c r="DB28" i="9"/>
  <c r="CV28" i="9"/>
  <c r="CP28" i="9"/>
  <c r="CJ28" i="9"/>
  <c r="CD28" i="9"/>
  <c r="BX28" i="9"/>
  <c r="BR28" i="9"/>
  <c r="BL28" i="9"/>
  <c r="BF28" i="9"/>
  <c r="AZ28" i="9"/>
  <c r="AT28" i="9"/>
  <c r="EC32" i="9"/>
  <c r="DW32" i="9"/>
  <c r="DQ32" i="9"/>
  <c r="DK32" i="9"/>
  <c r="DE32" i="9"/>
  <c r="CY32" i="9"/>
  <c r="CS32" i="9"/>
  <c r="CM32" i="9"/>
  <c r="CG32" i="9"/>
  <c r="CA32" i="9"/>
  <c r="BU32" i="9"/>
  <c r="BO32" i="9"/>
  <c r="BI32" i="9"/>
  <c r="BC32" i="9"/>
  <c r="AW32" i="9"/>
  <c r="AQ32" i="9"/>
  <c r="DN32" i="9"/>
  <c r="CP32" i="9"/>
  <c r="BR32" i="9"/>
  <c r="AT32" i="9"/>
  <c r="DT32" i="9"/>
  <c r="CV32" i="9"/>
  <c r="BX32" i="9"/>
  <c r="AZ32" i="9"/>
  <c r="DZ32" i="9"/>
  <c r="DB32" i="9"/>
  <c r="CD32" i="9"/>
  <c r="BF32" i="9"/>
  <c r="EF32" i="9"/>
  <c r="DH32" i="9"/>
  <c r="CJ32" i="9"/>
  <c r="BL32" i="9"/>
  <c r="EC36" i="9"/>
  <c r="DW36" i="9"/>
  <c r="DQ36" i="9"/>
  <c r="DK36" i="9"/>
  <c r="DE36" i="9"/>
  <c r="CY36" i="9"/>
  <c r="CS36" i="9"/>
  <c r="CM36" i="9"/>
  <c r="CG36" i="9"/>
  <c r="CA36" i="9"/>
  <c r="BU36" i="9"/>
  <c r="BO36" i="9"/>
  <c r="BI36" i="9"/>
  <c r="BC36" i="9"/>
  <c r="AW36" i="9"/>
  <c r="AQ36" i="9"/>
  <c r="EF36" i="9"/>
  <c r="DZ36" i="9"/>
  <c r="DT36" i="9"/>
  <c r="DN36" i="9"/>
  <c r="DH36" i="9"/>
  <c r="DB36" i="9"/>
  <c r="CV36" i="9"/>
  <c r="CP36" i="9"/>
  <c r="CJ36" i="9"/>
  <c r="CD36" i="9"/>
  <c r="BX36" i="9"/>
  <c r="BR36" i="9"/>
  <c r="BL36" i="9"/>
  <c r="BF36" i="9"/>
  <c r="AZ36" i="9"/>
  <c r="AT36" i="9"/>
  <c r="EC40" i="9"/>
  <c r="DW40" i="9"/>
  <c r="DQ40" i="9"/>
  <c r="DK40" i="9"/>
  <c r="DE40" i="9"/>
  <c r="CY40" i="9"/>
  <c r="CS40" i="9"/>
  <c r="CM40" i="9"/>
  <c r="CG40" i="9"/>
  <c r="CA40" i="9"/>
  <c r="BU40" i="9"/>
  <c r="BO40" i="9"/>
  <c r="BI40" i="9"/>
  <c r="BC40" i="9"/>
  <c r="AW40" i="9"/>
  <c r="EF40" i="9"/>
  <c r="DZ40" i="9"/>
  <c r="DT40" i="9"/>
  <c r="DN40" i="9"/>
  <c r="DH40" i="9"/>
  <c r="DB40" i="9"/>
  <c r="CV40" i="9"/>
  <c r="CP40" i="9"/>
  <c r="CJ40" i="9"/>
  <c r="CD40" i="9"/>
  <c r="BX40" i="9"/>
  <c r="BR40" i="9"/>
  <c r="BL40" i="9"/>
  <c r="BF40" i="9"/>
  <c r="AZ40" i="9"/>
  <c r="AQ40" i="9"/>
  <c r="AT40" i="9"/>
  <c r="EC44" i="9"/>
  <c r="DW44" i="9"/>
  <c r="DQ44" i="9"/>
  <c r="DK44" i="9"/>
  <c r="DE44" i="9"/>
  <c r="CY44" i="9"/>
  <c r="CS44" i="9"/>
  <c r="CM44" i="9"/>
  <c r="CG44" i="9"/>
  <c r="CA44" i="9"/>
  <c r="BU44" i="9"/>
  <c r="BO44" i="9"/>
  <c r="BI44" i="9"/>
  <c r="BC44" i="9"/>
  <c r="AW44" i="9"/>
  <c r="AQ44" i="9"/>
  <c r="EF44" i="9"/>
  <c r="DZ44" i="9"/>
  <c r="DT44" i="9"/>
  <c r="DN44" i="9"/>
  <c r="DH44" i="9"/>
  <c r="DB44" i="9"/>
  <c r="CV44" i="9"/>
  <c r="CP44" i="9"/>
  <c r="CJ44" i="9"/>
  <c r="CD44" i="9"/>
  <c r="BX44" i="9"/>
  <c r="BR44" i="9"/>
  <c r="BL44" i="9"/>
  <c r="BF44" i="9"/>
  <c r="AZ44" i="9"/>
  <c r="AT44" i="9"/>
  <c r="EC48" i="9"/>
  <c r="DW48" i="9"/>
  <c r="DQ48" i="9"/>
  <c r="DK48" i="9"/>
  <c r="DE48" i="9"/>
  <c r="CY48" i="9"/>
  <c r="CS48" i="9"/>
  <c r="CM48" i="9"/>
  <c r="CG48" i="9"/>
  <c r="CA48" i="9"/>
  <c r="BU48" i="9"/>
  <c r="BO48" i="9"/>
  <c r="BI48" i="9"/>
  <c r="BC48" i="9"/>
  <c r="AW48" i="9"/>
  <c r="AQ48" i="9"/>
  <c r="EF48" i="9"/>
  <c r="DZ48" i="9"/>
  <c r="DT48" i="9"/>
  <c r="DN48" i="9"/>
  <c r="DH48" i="9"/>
  <c r="DB48" i="9"/>
  <c r="CV48" i="9"/>
  <c r="CP48" i="9"/>
  <c r="CJ48" i="9"/>
  <c r="CD48" i="9"/>
  <c r="BX48" i="9"/>
  <c r="BR48" i="9"/>
  <c r="BL48" i="9"/>
  <c r="BF48" i="9"/>
  <c r="AZ48" i="9"/>
  <c r="AT48" i="9"/>
  <c r="EF52" i="9"/>
  <c r="DZ52" i="9"/>
  <c r="DT52" i="9"/>
  <c r="DN52" i="9"/>
  <c r="DH52" i="9"/>
  <c r="DB52" i="9"/>
  <c r="CV52" i="9"/>
  <c r="CP52" i="9"/>
  <c r="CJ52" i="9"/>
  <c r="CD52" i="9"/>
  <c r="BX52" i="9"/>
  <c r="BR52" i="9"/>
  <c r="BL52" i="9"/>
  <c r="BF52" i="9"/>
  <c r="AZ52" i="9"/>
  <c r="AT52" i="9"/>
  <c r="EC52" i="9"/>
  <c r="DW52" i="9"/>
  <c r="DQ52" i="9"/>
  <c r="DK52" i="9"/>
  <c r="DE52" i="9"/>
  <c r="CY52" i="9"/>
  <c r="CS52" i="9"/>
  <c r="CM52" i="9"/>
  <c r="CG52" i="9"/>
  <c r="CA52" i="9"/>
  <c r="BU52" i="9"/>
  <c r="BO52" i="9"/>
  <c r="BI52" i="9"/>
  <c r="BC52" i="9"/>
  <c r="AW52" i="9"/>
  <c r="AQ52" i="9"/>
  <c r="BX30" i="1"/>
  <c r="AC10" i="8"/>
  <c r="Y10" i="8"/>
  <c r="Q10" i="8"/>
  <c r="I10" i="8"/>
  <c r="AF10" i="8"/>
  <c r="AB10" i="8"/>
  <c r="X10" i="8"/>
  <c r="T10" i="8"/>
  <c r="P10" i="8"/>
  <c r="L10" i="8"/>
  <c r="H10" i="8"/>
  <c r="AE10" i="8"/>
  <c r="AA10" i="8"/>
  <c r="W10" i="8"/>
  <c r="S10" i="8"/>
  <c r="O10" i="8"/>
  <c r="K10" i="8"/>
  <c r="G10" i="8"/>
  <c r="AD10" i="8"/>
  <c r="Z10" i="8"/>
  <c r="V10" i="8"/>
  <c r="R10" i="8"/>
  <c r="N10" i="8"/>
  <c r="J10" i="8"/>
  <c r="U10" i="8"/>
  <c r="M10" i="8"/>
  <c r="AJ33" i="9"/>
  <c r="AL33" i="9" s="1"/>
  <c r="AJ34" i="9"/>
  <c r="AL34" i="9" s="1"/>
  <c r="AJ36" i="9"/>
  <c r="AL36" i="9" s="1"/>
  <c r="AJ31" i="9"/>
  <c r="AJ35" i="9"/>
  <c r="AL35" i="9" s="1"/>
  <c r="AJ38" i="9"/>
  <c r="AL38" i="9" s="1"/>
  <c r="AJ40" i="9"/>
  <c r="AL40" i="9" s="1"/>
  <c r="AJ32" i="9"/>
  <c r="AL32" i="9" s="1"/>
  <c r="AJ37" i="9"/>
  <c r="AL37" i="9" s="1"/>
  <c r="AJ39" i="9"/>
  <c r="AL39" i="9" s="1"/>
  <c r="CZ30" i="1"/>
  <c r="G21" i="4" s="1"/>
  <c r="AH6" i="8"/>
  <c r="AG6" i="8"/>
  <c r="AG7" i="8"/>
  <c r="AH7" i="8"/>
  <c r="AG8" i="9"/>
  <c r="AI8" i="9" s="1"/>
  <c r="X8" i="9"/>
  <c r="Z8" i="9" s="1"/>
  <c r="Q8" i="9"/>
  <c r="K8" i="9"/>
  <c r="AD8" i="9"/>
  <c r="AF8" i="9" s="1"/>
  <c r="AN8" i="9"/>
  <c r="AA8" i="9"/>
  <c r="AC8" i="9" s="1"/>
  <c r="T8" i="9"/>
  <c r="N8" i="9"/>
  <c r="G8" i="9"/>
  <c r="AJ8" i="9"/>
  <c r="AL8" i="9" s="1"/>
  <c r="X12" i="9"/>
  <c r="Z12" i="9" s="1"/>
  <c r="Q12" i="9"/>
  <c r="K12" i="9"/>
  <c r="AJ12" i="9"/>
  <c r="AL12" i="9" s="1"/>
  <c r="AD12" i="9"/>
  <c r="AF12" i="9" s="1"/>
  <c r="AA12" i="9"/>
  <c r="AC12" i="9" s="1"/>
  <c r="T12" i="9"/>
  <c r="N12" i="9"/>
  <c r="G12" i="9"/>
  <c r="AN12" i="9"/>
  <c r="AG12" i="9"/>
  <c r="AJ20" i="9"/>
  <c r="AD20" i="9"/>
  <c r="X20" i="9"/>
  <c r="Z20" i="9" s="1"/>
  <c r="Q20" i="9"/>
  <c r="K20" i="9"/>
  <c r="G20" i="9"/>
  <c r="AN20" i="9"/>
  <c r="AG20" i="9"/>
  <c r="AI20" i="9" s="1"/>
  <c r="AA20" i="9"/>
  <c r="AC20" i="9" s="1"/>
  <c r="T20" i="9"/>
  <c r="N20" i="9"/>
  <c r="AN28" i="9"/>
  <c r="AG28" i="9"/>
  <c r="AI28" i="9" s="1"/>
  <c r="AA28" i="9"/>
  <c r="AC28" i="9" s="1"/>
  <c r="T28" i="9"/>
  <c r="N28" i="9"/>
  <c r="AJ28" i="9"/>
  <c r="AD28" i="9"/>
  <c r="X28" i="9"/>
  <c r="Z28" i="9" s="1"/>
  <c r="Q28" i="9"/>
  <c r="K28" i="9"/>
  <c r="G28" i="9"/>
  <c r="X6" i="9"/>
  <c r="Z6" i="9" s="1"/>
  <c r="Q6" i="9"/>
  <c r="K6" i="9"/>
  <c r="AG6" i="9"/>
  <c r="AI6" i="9" s="1"/>
  <c r="AN6" i="9"/>
  <c r="AP6" i="9" s="1"/>
  <c r="AD6" i="9"/>
  <c r="AF6" i="9" s="1"/>
  <c r="T6" i="9"/>
  <c r="N6" i="9"/>
  <c r="G6" i="9"/>
  <c r="AJ6" i="9"/>
  <c r="AL6" i="9" s="1"/>
  <c r="AC6" i="9"/>
  <c r="AJ9" i="9"/>
  <c r="AL9" i="9" s="1"/>
  <c r="AG9" i="9"/>
  <c r="AI9" i="9" s="1"/>
  <c r="X9" i="9"/>
  <c r="Q9" i="9"/>
  <c r="K9" i="9"/>
  <c r="AD9" i="9"/>
  <c r="AF9" i="9" s="1"/>
  <c r="AN9" i="9"/>
  <c r="AA9" i="9"/>
  <c r="AC9" i="9" s="1"/>
  <c r="T9" i="9"/>
  <c r="N9" i="9"/>
  <c r="G9" i="9"/>
  <c r="AN13" i="9"/>
  <c r="AG13" i="9"/>
  <c r="AA13" i="9"/>
  <c r="AC13" i="9" s="1"/>
  <c r="T13" i="9"/>
  <c r="N13" i="9"/>
  <c r="G13" i="9"/>
  <c r="AJ13" i="9"/>
  <c r="AL13" i="9" s="1"/>
  <c r="AD13" i="9"/>
  <c r="AF13" i="9" s="1"/>
  <c r="X13" i="9"/>
  <c r="Z13" i="9" s="1"/>
  <c r="Q13" i="9"/>
  <c r="K13" i="9"/>
  <c r="AN17" i="9"/>
  <c r="AG17" i="9"/>
  <c r="AA17" i="9"/>
  <c r="AC17" i="9" s="1"/>
  <c r="T17" i="9"/>
  <c r="N17" i="9"/>
  <c r="G17" i="9"/>
  <c r="AJ17" i="9"/>
  <c r="AL17" i="9" s="1"/>
  <c r="AD17" i="9"/>
  <c r="AF17" i="9" s="1"/>
  <c r="X17" i="9"/>
  <c r="Z17" i="9" s="1"/>
  <c r="Q17" i="9"/>
  <c r="K17" i="9"/>
  <c r="AJ21" i="9"/>
  <c r="AA21" i="9"/>
  <c r="AC21" i="9" s="1"/>
  <c r="X21" i="9"/>
  <c r="Z21" i="9" s="1"/>
  <c r="Q21" i="9"/>
  <c r="K21" i="9"/>
  <c r="AN21" i="9"/>
  <c r="AG21" i="9"/>
  <c r="G21" i="9"/>
  <c r="AD21" i="9"/>
  <c r="AF21" i="9" s="1"/>
  <c r="T21" i="9"/>
  <c r="N21" i="9"/>
  <c r="AJ25" i="9"/>
  <c r="AD25" i="9"/>
  <c r="AF25" i="9" s="1"/>
  <c r="G25" i="9"/>
  <c r="AA25" i="9"/>
  <c r="AC25" i="9" s="1"/>
  <c r="T25" i="9"/>
  <c r="X25" i="9"/>
  <c r="Z25" i="9" s="1"/>
  <c r="Q25" i="9"/>
  <c r="K25" i="9"/>
  <c r="AN25" i="9"/>
  <c r="N25" i="9"/>
  <c r="AG25" i="9"/>
  <c r="AJ29" i="9"/>
  <c r="AD29" i="9"/>
  <c r="AF29" i="9" s="1"/>
  <c r="G29" i="9"/>
  <c r="AA29" i="9"/>
  <c r="AC29" i="9" s="1"/>
  <c r="T29" i="9"/>
  <c r="N29" i="9"/>
  <c r="AN29" i="9"/>
  <c r="AG29" i="9"/>
  <c r="X29" i="9"/>
  <c r="Z29" i="9" s="1"/>
  <c r="Q29" i="9"/>
  <c r="K29" i="9"/>
  <c r="AD33" i="9"/>
  <c r="X33" i="9"/>
  <c r="Z33" i="9" s="1"/>
  <c r="Q33" i="9"/>
  <c r="K33" i="9"/>
  <c r="AN33" i="9"/>
  <c r="AG33" i="9"/>
  <c r="AI33" i="9" s="1"/>
  <c r="AA33" i="9"/>
  <c r="AC33" i="9" s="1"/>
  <c r="T33" i="9"/>
  <c r="N33" i="9"/>
  <c r="G33" i="9"/>
  <c r="T6" i="8"/>
  <c r="AJ18" i="9"/>
  <c r="AL18" i="9" s="1"/>
  <c r="AD18" i="9"/>
  <c r="AF18" i="9" s="1"/>
  <c r="X18" i="9"/>
  <c r="Z18" i="9" s="1"/>
  <c r="Q18" i="9"/>
  <c r="AN18" i="9"/>
  <c r="N18" i="9"/>
  <c r="G18" i="9"/>
  <c r="T18" i="9"/>
  <c r="AA18" i="9"/>
  <c r="AC18" i="9" s="1"/>
  <c r="K18" i="9"/>
  <c r="AG18" i="9"/>
  <c r="AD34" i="9"/>
  <c r="X34" i="9"/>
  <c r="Z34" i="9" s="1"/>
  <c r="Q34" i="9"/>
  <c r="K34" i="9"/>
  <c r="AN34" i="9"/>
  <c r="AG34" i="9"/>
  <c r="AI34" i="9" s="1"/>
  <c r="AA34" i="9"/>
  <c r="AC34" i="9" s="1"/>
  <c r="T34" i="9"/>
  <c r="N34" i="9"/>
  <c r="G34" i="9"/>
  <c r="AG10" i="9"/>
  <c r="AN10" i="9"/>
  <c r="AD10" i="9"/>
  <c r="AF10" i="9" s="1"/>
  <c r="T10" i="9"/>
  <c r="N10" i="9"/>
  <c r="G10" i="9"/>
  <c r="AJ10" i="9"/>
  <c r="AL10" i="9" s="1"/>
  <c r="AA10" i="9"/>
  <c r="AC10" i="9" s="1"/>
  <c r="X10" i="9"/>
  <c r="Z10" i="9" s="1"/>
  <c r="Q10" i="9"/>
  <c r="K10" i="9"/>
  <c r="AN14" i="9"/>
  <c r="AG14" i="9"/>
  <c r="AA14" i="9"/>
  <c r="AC14" i="9" s="1"/>
  <c r="T14" i="9"/>
  <c r="N14" i="9"/>
  <c r="G14" i="9"/>
  <c r="AJ14" i="9"/>
  <c r="AL14" i="9" s="1"/>
  <c r="AD14" i="9"/>
  <c r="AF14" i="9" s="1"/>
  <c r="X14" i="9"/>
  <c r="Z14" i="9" s="1"/>
  <c r="K14" i="9"/>
  <c r="Q14" i="9"/>
  <c r="AJ22" i="9"/>
  <c r="AD22" i="9"/>
  <c r="AF22" i="9" s="1"/>
  <c r="X22" i="9"/>
  <c r="Z22" i="9" s="1"/>
  <c r="Q22" i="9"/>
  <c r="K22" i="9"/>
  <c r="G22" i="9"/>
  <c r="AN22" i="9"/>
  <c r="AG22" i="9"/>
  <c r="AA22" i="9"/>
  <c r="AC22" i="9" s="1"/>
  <c r="T22" i="9"/>
  <c r="N22" i="9"/>
  <c r="AN26" i="9"/>
  <c r="AG26" i="9"/>
  <c r="AI26" i="9" s="1"/>
  <c r="AA26" i="9"/>
  <c r="AC26" i="9" s="1"/>
  <c r="T26" i="9"/>
  <c r="N26" i="9"/>
  <c r="AJ26" i="9"/>
  <c r="AD26" i="9"/>
  <c r="AF26" i="9" s="1"/>
  <c r="X26" i="9"/>
  <c r="Q26" i="9"/>
  <c r="K26" i="9"/>
  <c r="G26" i="9"/>
  <c r="AJ30" i="9"/>
  <c r="AD30" i="9"/>
  <c r="AF30" i="9" s="1"/>
  <c r="X30" i="9"/>
  <c r="Z30" i="9" s="1"/>
  <c r="Q30" i="9"/>
  <c r="K30" i="9"/>
  <c r="G30" i="9"/>
  <c r="AN30" i="9"/>
  <c r="AG30" i="9"/>
  <c r="AA30" i="9"/>
  <c r="AC30" i="9" s="1"/>
  <c r="T30" i="9"/>
  <c r="N30" i="9"/>
  <c r="AN7" i="9"/>
  <c r="AP7" i="9" s="1"/>
  <c r="AD7" i="9"/>
  <c r="AF7" i="9" s="1"/>
  <c r="T7" i="9"/>
  <c r="N7" i="9"/>
  <c r="G7" i="9"/>
  <c r="AJ7" i="9"/>
  <c r="AL7" i="9" s="1"/>
  <c r="AA7" i="9"/>
  <c r="AC7" i="9" s="1"/>
  <c r="X7" i="9"/>
  <c r="Z7" i="9" s="1"/>
  <c r="Q7" i="9"/>
  <c r="K7" i="9"/>
  <c r="AG7" i="9"/>
  <c r="AI7" i="9" s="1"/>
  <c r="AN11" i="9"/>
  <c r="AG11" i="9"/>
  <c r="X11" i="9"/>
  <c r="Z11" i="9" s="1"/>
  <c r="Q11" i="9"/>
  <c r="K11" i="9"/>
  <c r="AJ11" i="9"/>
  <c r="AL11" i="9" s="1"/>
  <c r="AD11" i="9"/>
  <c r="AF11" i="9" s="1"/>
  <c r="AA11" i="9"/>
  <c r="AC11" i="9" s="1"/>
  <c r="T11" i="9"/>
  <c r="N11" i="9"/>
  <c r="G11" i="9"/>
  <c r="AN15" i="9"/>
  <c r="AG15" i="9"/>
  <c r="AA15" i="9"/>
  <c r="AC15" i="9" s="1"/>
  <c r="T15" i="9"/>
  <c r="N15" i="9"/>
  <c r="G15" i="9"/>
  <c r="AJ15" i="9"/>
  <c r="AL15" i="9" s="1"/>
  <c r="AD15" i="9"/>
  <c r="AF15" i="9" s="1"/>
  <c r="X15" i="9"/>
  <c r="Z15" i="9" s="1"/>
  <c r="Q15" i="9"/>
  <c r="K15" i="9"/>
  <c r="X19" i="9"/>
  <c r="Z19" i="9" s="1"/>
  <c r="Q19" i="9"/>
  <c r="K19" i="9"/>
  <c r="AN19" i="9"/>
  <c r="AG19" i="9"/>
  <c r="G19" i="9"/>
  <c r="AD19" i="9"/>
  <c r="AF19" i="9" s="1"/>
  <c r="T19" i="9"/>
  <c r="N19" i="9"/>
  <c r="AJ19" i="9"/>
  <c r="AA19" i="9"/>
  <c r="AC19" i="9" s="1"/>
  <c r="AA23" i="9"/>
  <c r="AC23" i="9" s="1"/>
  <c r="T23" i="9"/>
  <c r="N23" i="9"/>
  <c r="AN23" i="9"/>
  <c r="AG23" i="9"/>
  <c r="AI23" i="9" s="1"/>
  <c r="AD23" i="9"/>
  <c r="AF23" i="9" s="1"/>
  <c r="X23" i="9"/>
  <c r="Q23" i="9"/>
  <c r="K23" i="9"/>
  <c r="AJ23" i="9"/>
  <c r="G23" i="9"/>
  <c r="AD27" i="9"/>
  <c r="AF27" i="9" s="1"/>
  <c r="G27" i="9"/>
  <c r="AJ27" i="9"/>
  <c r="T27" i="9"/>
  <c r="N27" i="9"/>
  <c r="AA27" i="9"/>
  <c r="AC27" i="9" s="1"/>
  <c r="AN27" i="9"/>
  <c r="AG27" i="9"/>
  <c r="X27" i="9"/>
  <c r="Z27" i="9" s="1"/>
  <c r="Q27" i="9"/>
  <c r="K27" i="9"/>
  <c r="AD31" i="9"/>
  <c r="AF31" i="9" s="1"/>
  <c r="T31" i="9"/>
  <c r="N31" i="9"/>
  <c r="AA31" i="9"/>
  <c r="AC31" i="9" s="1"/>
  <c r="X31" i="9"/>
  <c r="Z31" i="9" s="1"/>
  <c r="Q31" i="9"/>
  <c r="K31" i="9"/>
  <c r="AN31" i="9"/>
  <c r="AG31" i="9"/>
  <c r="G31" i="9"/>
  <c r="AD35" i="9"/>
  <c r="X35" i="9"/>
  <c r="Z35" i="9" s="1"/>
  <c r="Q35" i="9"/>
  <c r="K35" i="9"/>
  <c r="AN35" i="9"/>
  <c r="AG35" i="9"/>
  <c r="AI35" i="9" s="1"/>
  <c r="AA35" i="9"/>
  <c r="AC35" i="9" s="1"/>
  <c r="T35" i="9"/>
  <c r="N35" i="9"/>
  <c r="G35" i="9"/>
  <c r="AN16" i="9"/>
  <c r="AG16" i="9"/>
  <c r="AA16" i="9"/>
  <c r="AC16" i="9" s="1"/>
  <c r="T16" i="9"/>
  <c r="N16" i="9"/>
  <c r="G16" i="9"/>
  <c r="AJ16" i="9"/>
  <c r="AL16" i="9" s="1"/>
  <c r="AD16" i="9"/>
  <c r="AF16" i="9" s="1"/>
  <c r="X16" i="9"/>
  <c r="Z16" i="9" s="1"/>
  <c r="Q16" i="9"/>
  <c r="K16" i="9"/>
  <c r="AJ24" i="9"/>
  <c r="AD24" i="9"/>
  <c r="AF24" i="9" s="1"/>
  <c r="X24" i="9"/>
  <c r="Q24" i="9"/>
  <c r="K24" i="9"/>
  <c r="G24" i="9"/>
  <c r="AN24" i="9"/>
  <c r="AG24" i="9"/>
  <c r="AI24" i="9" s="1"/>
  <c r="AA24" i="9"/>
  <c r="AC24" i="9" s="1"/>
  <c r="T24" i="9"/>
  <c r="N24" i="9"/>
  <c r="AD32" i="9"/>
  <c r="AF32" i="9" s="1"/>
  <c r="X32" i="9"/>
  <c r="Q32" i="9"/>
  <c r="AN32" i="9"/>
  <c r="AG32" i="9"/>
  <c r="AI32" i="9" s="1"/>
  <c r="AA32" i="9"/>
  <c r="AC32" i="9" s="1"/>
  <c r="T32" i="9"/>
  <c r="N32" i="9"/>
  <c r="G32" i="9"/>
  <c r="K32" i="9"/>
  <c r="BB6" i="8"/>
  <c r="AX6" i="8"/>
  <c r="AT6" i="8"/>
  <c r="AP6" i="8"/>
  <c r="AL6" i="8"/>
  <c r="BA6" i="8"/>
  <c r="AW6" i="8"/>
  <c r="AS6" i="8"/>
  <c r="AO6" i="8"/>
  <c r="AK6" i="8"/>
  <c r="BD6" i="8"/>
  <c r="AZ6" i="8"/>
  <c r="AV6" i="8"/>
  <c r="AR6" i="8"/>
  <c r="AN6" i="8"/>
  <c r="AJ6" i="8"/>
  <c r="BC6" i="8"/>
  <c r="AY6" i="8"/>
  <c r="AU6" i="8"/>
  <c r="AQ6" i="8"/>
  <c r="AM6" i="8"/>
  <c r="AI6" i="8"/>
  <c r="S6" i="8"/>
  <c r="AB6" i="8"/>
  <c r="M6" i="8"/>
  <c r="AC6" i="8"/>
  <c r="Z6" i="8"/>
  <c r="W6" i="8"/>
  <c r="L6" i="8"/>
  <c r="AF6" i="8"/>
  <c r="Q6" i="8"/>
  <c r="N6" i="8"/>
  <c r="AD6" i="8"/>
  <c r="K6" i="8"/>
  <c r="AA6" i="8"/>
  <c r="P6" i="8"/>
  <c r="G6" i="8"/>
  <c r="U6" i="8"/>
  <c r="R6" i="8"/>
  <c r="O6" i="8"/>
  <c r="AE6" i="8"/>
  <c r="X6" i="8"/>
  <c r="I6" i="8"/>
  <c r="Y6" i="8"/>
  <c r="V6" i="8"/>
  <c r="J6" i="8"/>
  <c r="H6" i="8"/>
  <c r="BA7" i="8"/>
  <c r="AW7" i="8"/>
  <c r="AS7" i="8"/>
  <c r="AO7" i="8"/>
  <c r="AK7" i="8"/>
  <c r="G7" i="8"/>
  <c r="BD7" i="8"/>
  <c r="AZ7" i="8"/>
  <c r="AV7" i="8"/>
  <c r="AR7" i="8"/>
  <c r="AN7" i="8"/>
  <c r="AJ7" i="8"/>
  <c r="BC7" i="8"/>
  <c r="AY7" i="8"/>
  <c r="AU7" i="8"/>
  <c r="AQ7" i="8"/>
  <c r="AM7" i="8"/>
  <c r="AI7" i="8"/>
  <c r="BB7" i="8"/>
  <c r="AX7" i="8"/>
  <c r="AT7" i="8"/>
  <c r="AP7" i="8"/>
  <c r="AL7" i="8"/>
  <c r="Y7" i="8"/>
  <c r="W7" i="8"/>
  <c r="I7" i="8"/>
  <c r="M7" i="8"/>
  <c r="Q7" i="8"/>
  <c r="U7" i="8"/>
  <c r="AC7" i="8"/>
  <c r="K7" i="8"/>
  <c r="AA7" i="8"/>
  <c r="H7" i="8"/>
  <c r="L7" i="8"/>
  <c r="P7" i="8"/>
  <c r="T7" i="8"/>
  <c r="X7" i="8"/>
  <c r="AB7" i="8"/>
  <c r="AF7" i="8"/>
  <c r="O7" i="8"/>
  <c r="AE7" i="8"/>
  <c r="J7" i="8"/>
  <c r="N7" i="8"/>
  <c r="R7" i="8"/>
  <c r="V7" i="8"/>
  <c r="Z7" i="8"/>
  <c r="AD7" i="8"/>
  <c r="S7" i="8"/>
  <c r="I52" i="4"/>
  <c r="I48" i="4"/>
  <c r="I44" i="4"/>
  <c r="I40" i="4"/>
  <c r="I36" i="4"/>
  <c r="I32" i="4"/>
  <c r="I28" i="4"/>
  <c r="I24" i="4"/>
  <c r="I20" i="4"/>
  <c r="I16" i="4"/>
  <c r="I12" i="4"/>
  <c r="I8" i="4"/>
  <c r="I7" i="4"/>
  <c r="F6" i="8"/>
  <c r="I53" i="4"/>
  <c r="I49" i="4"/>
  <c r="I45" i="4"/>
  <c r="I41" i="4"/>
  <c r="I37" i="4"/>
  <c r="I33" i="4"/>
  <c r="I29" i="4"/>
  <c r="I25" i="4"/>
  <c r="I21" i="4"/>
  <c r="I17" i="4"/>
  <c r="I13" i="4"/>
  <c r="I9" i="4"/>
  <c r="I54" i="4"/>
  <c r="I50" i="4"/>
  <c r="I46" i="4"/>
  <c r="I42" i="4"/>
  <c r="I38" i="4"/>
  <c r="I34" i="4"/>
  <c r="I30" i="4"/>
  <c r="I26" i="4"/>
  <c r="I22" i="4"/>
  <c r="I18" i="4"/>
  <c r="I14" i="4"/>
  <c r="I10" i="4"/>
  <c r="D8" i="4"/>
  <c r="F8" i="4" s="1"/>
  <c r="I5" i="4"/>
  <c r="I51" i="4"/>
  <c r="I47" i="4"/>
  <c r="I43" i="4"/>
  <c r="I39" i="4"/>
  <c r="I35" i="4"/>
  <c r="I31" i="4"/>
  <c r="I27" i="4"/>
  <c r="I23" i="4"/>
  <c r="I19" i="4"/>
  <c r="I15" i="4"/>
  <c r="I11" i="4"/>
  <c r="I6" i="4"/>
  <c r="D11" i="4"/>
  <c r="F11" i="4" s="1"/>
  <c r="D18" i="4"/>
  <c r="F18" i="4" s="1"/>
  <c r="D17" i="4"/>
  <c r="F17" i="4" s="1"/>
  <c r="D23" i="4"/>
  <c r="F23" i="4" s="1"/>
  <c r="D16" i="4"/>
  <c r="F16" i="4" s="1"/>
  <c r="D20" i="4"/>
  <c r="F20" i="4" s="1"/>
  <c r="D22" i="4"/>
  <c r="F22" i="4" s="1"/>
  <c r="D28" i="4"/>
  <c r="F28" i="4" s="1"/>
  <c r="D27" i="4"/>
  <c r="F27" i="4" s="1"/>
  <c r="D13" i="4"/>
  <c r="F13" i="4" s="1"/>
  <c r="D9" i="4"/>
  <c r="F9" i="4" s="1"/>
  <c r="D29" i="4"/>
  <c r="F29" i="4" s="1"/>
  <c r="D15" i="4"/>
  <c r="F15" i="4" s="1"/>
  <c r="D10" i="4"/>
  <c r="F10" i="4" s="1"/>
  <c r="D26" i="4"/>
  <c r="F26" i="4" s="1"/>
  <c r="D24" i="4"/>
  <c r="F24" i="4" s="1"/>
  <c r="D14" i="4"/>
  <c r="F14" i="4" s="1"/>
  <c r="D6" i="4"/>
  <c r="F6" i="4" s="1"/>
  <c r="D30" i="4"/>
  <c r="F30" i="4" s="1"/>
  <c r="D7" i="4"/>
  <c r="F7" i="4" s="1"/>
  <c r="D25" i="4"/>
  <c r="F25" i="4" s="1"/>
  <c r="D12" i="4"/>
  <c r="F12" i="4" s="1"/>
  <c r="D21" i="4"/>
  <c r="F21" i="4" s="1"/>
  <c r="D5" i="4"/>
  <c r="F5" i="4" s="1"/>
  <c r="D19" i="4"/>
  <c r="F19" i="4" s="1"/>
  <c r="D34" i="4"/>
  <c r="F34" i="4" s="1"/>
  <c r="D38" i="4"/>
  <c r="F38" i="4" s="1"/>
  <c r="D42" i="4"/>
  <c r="F42" i="4" s="1"/>
  <c r="D46" i="4"/>
  <c r="F46" i="4" s="1"/>
  <c r="D50" i="4"/>
  <c r="F50" i="4" s="1"/>
  <c r="D54" i="4"/>
  <c r="F54" i="4" s="1"/>
  <c r="D31" i="4"/>
  <c r="F31" i="4" s="1"/>
  <c r="D35" i="4"/>
  <c r="F35" i="4" s="1"/>
  <c r="D39" i="4"/>
  <c r="F39" i="4" s="1"/>
  <c r="D43" i="4"/>
  <c r="F43" i="4" s="1"/>
  <c r="D47" i="4"/>
  <c r="F47" i="4" s="1"/>
  <c r="D51" i="4"/>
  <c r="F51" i="4" s="1"/>
  <c r="D32" i="4"/>
  <c r="F32" i="4" s="1"/>
  <c r="D36" i="4"/>
  <c r="F36" i="4" s="1"/>
  <c r="D40" i="4"/>
  <c r="F40" i="4" s="1"/>
  <c r="D44" i="4"/>
  <c r="F44" i="4" s="1"/>
  <c r="D48" i="4"/>
  <c r="F48" i="4" s="1"/>
  <c r="D52" i="4"/>
  <c r="F52" i="4" s="1"/>
  <c r="D33" i="4"/>
  <c r="F33" i="4" s="1"/>
  <c r="D37" i="4"/>
  <c r="F37" i="4" s="1"/>
  <c r="D41" i="4"/>
  <c r="F41" i="4" s="1"/>
  <c r="D45" i="4"/>
  <c r="F45" i="4" s="1"/>
  <c r="D49" i="4"/>
  <c r="F49" i="4" s="1"/>
  <c r="D53" i="4"/>
  <c r="F53" i="4" s="1"/>
  <c r="AN37" i="9"/>
  <c r="AN38" i="9"/>
  <c r="AA39" i="9"/>
  <c r="AC39" i="9" s="1"/>
  <c r="AN41" i="9"/>
  <c r="AN42" i="9"/>
  <c r="AN44" i="9"/>
  <c r="AN46" i="9"/>
  <c r="AN48" i="9"/>
  <c r="AN52" i="9"/>
  <c r="AN39" i="9"/>
  <c r="N45" i="9"/>
  <c r="AN45" i="9"/>
  <c r="N49" i="9"/>
  <c r="AN49" i="9"/>
  <c r="AN51" i="9"/>
  <c r="AN55" i="9"/>
  <c r="AN36" i="9"/>
  <c r="AN50" i="9"/>
  <c r="N43" i="9"/>
  <c r="AN43" i="9"/>
  <c r="AN47" i="9"/>
  <c r="AA50" i="9"/>
  <c r="N53" i="9"/>
  <c r="AN53" i="9"/>
  <c r="AN40" i="9"/>
  <c r="AN54" i="9"/>
  <c r="AA47" i="9"/>
  <c r="AA43" i="9"/>
  <c r="AA36" i="9"/>
  <c r="AC36" i="9" s="1"/>
  <c r="T37" i="9"/>
  <c r="N37" i="9"/>
  <c r="AG39" i="9"/>
  <c r="AA40" i="9"/>
  <c r="AC40" i="9" s="1"/>
  <c r="T41" i="9"/>
  <c r="N41" i="9"/>
  <c r="AG43" i="9"/>
  <c r="T44" i="9"/>
  <c r="N44" i="9"/>
  <c r="AG47" i="9"/>
  <c r="K49" i="9"/>
  <c r="AG50" i="9"/>
  <c r="AA51" i="9"/>
  <c r="T52" i="9"/>
  <c r="N52" i="9"/>
  <c r="G54" i="9"/>
  <c r="AG55" i="9"/>
  <c r="T36" i="9"/>
  <c r="N36" i="9"/>
  <c r="Q36" i="9"/>
  <c r="T38" i="9"/>
  <c r="N38" i="9"/>
  <c r="T40" i="9"/>
  <c r="N40" i="9"/>
  <c r="Q40" i="9"/>
  <c r="T42" i="9"/>
  <c r="N42" i="9"/>
  <c r="AD45" i="9"/>
  <c r="N46" i="9"/>
  <c r="T48" i="9"/>
  <c r="N48" i="9"/>
  <c r="T51" i="9"/>
  <c r="N51" i="9"/>
  <c r="Q51" i="9"/>
  <c r="AG54" i="9"/>
  <c r="AA55" i="9"/>
  <c r="G36" i="9"/>
  <c r="T39" i="9"/>
  <c r="N39" i="9"/>
  <c r="Q39" i="9"/>
  <c r="G40" i="9"/>
  <c r="Q43" i="9"/>
  <c r="X45" i="9"/>
  <c r="T47" i="9"/>
  <c r="N47" i="9"/>
  <c r="Q47" i="9"/>
  <c r="AD49" i="9"/>
  <c r="T50" i="9"/>
  <c r="N50" i="9"/>
  <c r="Q50" i="9"/>
  <c r="G51" i="9"/>
  <c r="X53" i="9"/>
  <c r="AA54" i="9"/>
  <c r="T55" i="9"/>
  <c r="N55" i="9"/>
  <c r="Q55" i="9"/>
  <c r="AG36" i="9"/>
  <c r="G39" i="9"/>
  <c r="AG40" i="9"/>
  <c r="AI40" i="9" s="1"/>
  <c r="G43" i="9"/>
  <c r="K45" i="9"/>
  <c r="G47" i="9"/>
  <c r="X49" i="9"/>
  <c r="G50" i="9"/>
  <c r="AG51" i="9"/>
  <c r="K53" i="9"/>
  <c r="AJ53" i="9"/>
  <c r="T54" i="9"/>
  <c r="N54" i="9"/>
  <c r="Q54" i="9"/>
  <c r="G55" i="9"/>
  <c r="G37" i="9"/>
  <c r="Q37" i="9"/>
  <c r="AA37" i="9"/>
  <c r="AC37" i="9" s="1"/>
  <c r="AG37" i="9"/>
  <c r="AI37" i="9" s="1"/>
  <c r="K39" i="9"/>
  <c r="X39" i="9"/>
  <c r="Z39" i="9" s="1"/>
  <c r="AD39" i="9"/>
  <c r="AF39" i="9" s="1"/>
  <c r="G41" i="9"/>
  <c r="Q41" i="9"/>
  <c r="AA41" i="9"/>
  <c r="AC41" i="9" s="1"/>
  <c r="AG41" i="9"/>
  <c r="AI41" i="9" s="1"/>
  <c r="T43" i="9"/>
  <c r="K43" i="9"/>
  <c r="X43" i="9"/>
  <c r="AD43" i="9"/>
  <c r="AJ43" i="9"/>
  <c r="T45" i="9"/>
  <c r="AG45" i="9"/>
  <c r="AA45" i="9"/>
  <c r="Q45" i="9"/>
  <c r="G45" i="9"/>
  <c r="AJ45" i="9"/>
  <c r="G46" i="9"/>
  <c r="Q46" i="9"/>
  <c r="AA46" i="9"/>
  <c r="AG46" i="9"/>
  <c r="T49" i="9"/>
  <c r="AG49" i="9"/>
  <c r="AA49" i="9"/>
  <c r="Q49" i="9"/>
  <c r="G49" i="9"/>
  <c r="AJ49" i="9"/>
  <c r="T53" i="9"/>
  <c r="AG53" i="9"/>
  <c r="AA53" i="9"/>
  <c r="Q53" i="9"/>
  <c r="G53" i="9"/>
  <c r="AD53" i="9"/>
  <c r="K36" i="9"/>
  <c r="X36" i="9"/>
  <c r="Z36" i="9" s="1"/>
  <c r="AD36" i="9"/>
  <c r="AF36" i="9" s="1"/>
  <c r="G38" i="9"/>
  <c r="Q38" i="9"/>
  <c r="AA38" i="9"/>
  <c r="AC38" i="9" s="1"/>
  <c r="AG38" i="9"/>
  <c r="AI38" i="9" s="1"/>
  <c r="K40" i="9"/>
  <c r="X40" i="9"/>
  <c r="AD40" i="9"/>
  <c r="AF40" i="9" s="1"/>
  <c r="G42" i="9"/>
  <c r="Q42" i="9"/>
  <c r="AA42" i="9"/>
  <c r="AG42" i="9"/>
  <c r="G44" i="9"/>
  <c r="Q44" i="9"/>
  <c r="AA44" i="9"/>
  <c r="AG44" i="9"/>
  <c r="G48" i="9"/>
  <c r="Q48" i="9"/>
  <c r="AA48" i="9"/>
  <c r="AG48" i="9"/>
  <c r="K37" i="9"/>
  <c r="X37" i="9"/>
  <c r="AD37" i="9"/>
  <c r="AF37" i="9" s="1"/>
  <c r="K41" i="9"/>
  <c r="X41" i="9"/>
  <c r="AD41" i="9"/>
  <c r="AF41" i="9" s="1"/>
  <c r="AJ41" i="9"/>
  <c r="AL41" i="9" s="1"/>
  <c r="K46" i="9"/>
  <c r="X46" i="9"/>
  <c r="AD46" i="9"/>
  <c r="AJ46" i="9"/>
  <c r="K38" i="9"/>
  <c r="X38" i="9"/>
  <c r="AD38" i="9"/>
  <c r="AF38" i="9" s="1"/>
  <c r="K42" i="9"/>
  <c r="X42" i="9"/>
  <c r="AD42" i="9"/>
  <c r="AJ42" i="9"/>
  <c r="K44" i="9"/>
  <c r="X44" i="9"/>
  <c r="AD44" i="9"/>
  <c r="AJ44" i="9"/>
  <c r="T46" i="9"/>
  <c r="K48" i="9"/>
  <c r="X48" i="9"/>
  <c r="AD48" i="9"/>
  <c r="AJ48" i="9"/>
  <c r="K47" i="9"/>
  <c r="X47" i="9"/>
  <c r="AD47" i="9"/>
  <c r="AJ47" i="9"/>
  <c r="K51" i="9"/>
  <c r="X51" i="9"/>
  <c r="AD51" i="9"/>
  <c r="AJ51" i="9"/>
  <c r="K55" i="9"/>
  <c r="X55" i="9"/>
  <c r="AD55" i="9"/>
  <c r="AJ55" i="9"/>
  <c r="K52" i="9"/>
  <c r="X52" i="9"/>
  <c r="AD52" i="9"/>
  <c r="AJ52" i="9"/>
  <c r="K50" i="9"/>
  <c r="X50" i="9"/>
  <c r="AD50" i="9"/>
  <c r="AJ50" i="9"/>
  <c r="G52" i="9"/>
  <c r="Q52" i="9"/>
  <c r="AA52" i="9"/>
  <c r="AG52" i="9"/>
  <c r="K54" i="9"/>
  <c r="X54" i="9"/>
  <c r="AD54" i="9"/>
  <c r="AJ54" i="9"/>
  <c r="E7" i="9" l="1"/>
  <c r="H8" i="8" s="1"/>
  <c r="E8" i="9"/>
  <c r="I8" i="8" s="1"/>
  <c r="E6" i="9"/>
  <c r="S6" i="9"/>
  <c r="Z41" i="9"/>
  <c r="Y8" i="8"/>
  <c r="X8" i="8"/>
  <c r="AD8" i="8"/>
  <c r="U8" i="8"/>
  <c r="O8" i="8"/>
  <c r="N8" i="8"/>
  <c r="AE8" i="8"/>
  <c r="R8" i="8"/>
  <c r="M8" i="8"/>
  <c r="AB8" i="8"/>
  <c r="L8" i="8"/>
  <c r="S8" i="8"/>
  <c r="K8" i="8"/>
  <c r="AH8" i="8"/>
  <c r="G33" i="4"/>
  <c r="E33" i="4" s="1"/>
  <c r="G15" i="4"/>
  <c r="G51" i="4"/>
  <c r="E51" i="4" s="1"/>
  <c r="G50" i="4"/>
  <c r="E50" i="4" s="1"/>
  <c r="G35" i="4"/>
  <c r="E35" i="4" s="1"/>
  <c r="G34" i="4"/>
  <c r="G18" i="4"/>
  <c r="E18" i="4" s="1"/>
  <c r="G22" i="4"/>
  <c r="G38" i="4"/>
  <c r="E38" i="4" s="1"/>
  <c r="G41" i="4"/>
  <c r="E41" i="4" s="1"/>
  <c r="G23" i="4"/>
  <c r="E23" i="4" s="1"/>
  <c r="G43" i="4"/>
  <c r="E43" i="4" s="1"/>
  <c r="G19" i="4"/>
  <c r="E19" i="4" s="1"/>
  <c r="G53" i="4"/>
  <c r="E53" i="4" s="1"/>
  <c r="G25" i="4"/>
  <c r="E25" i="4" s="1"/>
  <c r="G37" i="4"/>
  <c r="E37" i="4" s="1"/>
  <c r="G9" i="4"/>
  <c r="E9" i="4" s="1"/>
  <c r="G20" i="4"/>
  <c r="G45" i="4"/>
  <c r="E45" i="4" s="1"/>
  <c r="G7" i="4"/>
  <c r="G26" i="4"/>
  <c r="E26" i="4" s="1"/>
  <c r="G54" i="4"/>
  <c r="E54" i="4" s="1"/>
  <c r="G31" i="4"/>
  <c r="E31" i="4" s="1"/>
  <c r="G27" i="4"/>
  <c r="E27" i="4" s="1"/>
  <c r="G17" i="4"/>
  <c r="E17" i="4" s="1"/>
  <c r="G42" i="4"/>
  <c r="E42" i="4" s="1"/>
  <c r="G29" i="4"/>
  <c r="E29" i="4" s="1"/>
  <c r="G12" i="4"/>
  <c r="E12" i="4" s="1"/>
  <c r="G13" i="4"/>
  <c r="E13" i="4" s="1"/>
  <c r="G48" i="4"/>
  <c r="E48" i="4" s="1"/>
  <c r="G49" i="4"/>
  <c r="E49" i="4" s="1"/>
  <c r="G32" i="4"/>
  <c r="E32" i="4" s="1"/>
  <c r="G40" i="4"/>
  <c r="E40" i="4" s="1"/>
  <c r="G11" i="4"/>
  <c r="G6" i="4"/>
  <c r="E6" i="4" s="1"/>
  <c r="G5" i="4"/>
  <c r="E5" i="4" s="1"/>
  <c r="G8" i="4"/>
  <c r="E8" i="4" s="1"/>
  <c r="G46" i="4"/>
  <c r="E46" i="4" s="1"/>
  <c r="G28" i="4"/>
  <c r="E28" i="4" s="1"/>
  <c r="G16" i="4"/>
  <c r="E16" i="4" s="1"/>
  <c r="G47" i="4"/>
  <c r="E47" i="4" s="1"/>
  <c r="G52" i="4"/>
  <c r="E52" i="4" s="1"/>
  <c r="G30" i="4"/>
  <c r="E30" i="4" s="1"/>
  <c r="G36" i="4"/>
  <c r="E36" i="4" s="1"/>
  <c r="G14" i="4"/>
  <c r="E14" i="4" s="1"/>
  <c r="G24" i="4"/>
  <c r="G44" i="4"/>
  <c r="E44" i="4" s="1"/>
  <c r="G39" i="4"/>
  <c r="E39" i="4" s="1"/>
  <c r="G10" i="4"/>
  <c r="E10" i="4" s="1"/>
  <c r="E34" i="4"/>
  <c r="E7" i="4"/>
  <c r="E24" i="4"/>
  <c r="E21" i="4"/>
  <c r="E22" i="4"/>
  <c r="E20" i="4"/>
  <c r="E15" i="4"/>
  <c r="E11" i="4"/>
  <c r="P8" i="8"/>
  <c r="Z8" i="8"/>
  <c r="AG8" i="8"/>
  <c r="Q8" i="8"/>
  <c r="AA8" i="8"/>
  <c r="AF8" i="8"/>
  <c r="W8" i="8"/>
  <c r="T8" i="8"/>
  <c r="AC8" i="8"/>
  <c r="V8" i="8"/>
  <c r="J8" i="8"/>
  <c r="G8" i="8" l="1"/>
  <c r="F8" i="8"/>
  <c r="BD8" i="8"/>
  <c r="AZ8" i="8"/>
  <c r="AV8" i="8"/>
  <c r="AR8" i="8"/>
  <c r="AN8" i="8"/>
  <c r="AJ8" i="8"/>
  <c r="BC8" i="8"/>
  <c r="AY8" i="8"/>
  <c r="AU8" i="8"/>
  <c r="AQ8" i="8"/>
  <c r="AM8" i="8"/>
  <c r="AI8" i="8"/>
  <c r="BB8" i="8"/>
  <c r="AX8" i="8"/>
  <c r="AT8" i="8"/>
  <c r="AP8" i="8"/>
  <c r="AP11" i="8" s="1"/>
  <c r="AL8" i="8"/>
  <c r="BA8" i="8"/>
  <c r="AW8" i="8"/>
  <c r="AS8" i="8"/>
  <c r="AO8" i="8"/>
  <c r="AK8" i="8"/>
  <c r="AL11" i="8" l="1"/>
  <c r="AI11" i="8"/>
  <c r="Z11" i="8"/>
  <c r="AH11" i="8"/>
  <c r="AM11" i="8"/>
  <c r="AK11" i="8"/>
  <c r="AJ11" i="8"/>
  <c r="AO11" i="8"/>
  <c r="AN11" i="8"/>
  <c r="T11" i="8"/>
  <c r="W11" i="8"/>
  <c r="Q11" i="8"/>
  <c r="Y11" i="8"/>
  <c r="G11" i="8"/>
  <c r="R11" i="8"/>
  <c r="N11" i="8"/>
  <c r="AG11" i="8"/>
  <c r="S11" i="8"/>
  <c r="AF11" i="8"/>
  <c r="V11" i="8"/>
  <c r="L11" i="8"/>
  <c r="J11" i="8"/>
  <c r="P11" i="8"/>
  <c r="AA11" i="8"/>
  <c r="M11" i="8"/>
  <c r="AE11" i="8"/>
  <c r="I11" i="8"/>
  <c r="AC11" i="8"/>
  <c r="O11" i="8"/>
  <c r="U11" i="8"/>
  <c r="AB11" i="8"/>
  <c r="K11" i="8"/>
  <c r="X11" i="8"/>
  <c r="H11" i="8"/>
  <c r="AD11" i="8"/>
  <c r="G52" i="5" l="1"/>
  <c r="G48" i="5"/>
  <c r="G44" i="5"/>
  <c r="G40" i="5"/>
  <c r="G36" i="5"/>
  <c r="G32" i="5"/>
  <c r="G28" i="5"/>
  <c r="G24" i="5"/>
  <c r="G20" i="5"/>
  <c r="G16" i="5"/>
  <c r="G12" i="5"/>
  <c r="G8" i="5"/>
  <c r="G7" i="5"/>
  <c r="G45" i="5"/>
  <c r="G33" i="5"/>
  <c r="G21" i="5"/>
  <c r="G9" i="5"/>
  <c r="G51" i="5"/>
  <c r="G47" i="5"/>
  <c r="G43" i="5"/>
  <c r="G39" i="5"/>
  <c r="G35" i="5"/>
  <c r="G31" i="5"/>
  <c r="G27" i="5"/>
  <c r="G23" i="5"/>
  <c r="G19" i="5"/>
  <c r="G15" i="5"/>
  <c r="G11" i="5"/>
  <c r="G49" i="5"/>
  <c r="G37" i="5"/>
  <c r="G25" i="5"/>
  <c r="G13" i="5"/>
  <c r="G54" i="5"/>
  <c r="G50" i="5"/>
  <c r="G46" i="5"/>
  <c r="G42" i="5"/>
  <c r="G38" i="5"/>
  <c r="G34" i="5"/>
  <c r="G30" i="5"/>
  <c r="G26" i="5"/>
  <c r="G22" i="5"/>
  <c r="G18" i="5"/>
  <c r="G14" i="5"/>
  <c r="G10" i="5"/>
  <c r="G6" i="5"/>
  <c r="G53" i="5"/>
  <c r="G41" i="5"/>
  <c r="G29" i="5"/>
  <c r="G17" i="5"/>
  <c r="G5" i="5"/>
  <c r="I52" i="5"/>
  <c r="I41" i="5"/>
  <c r="I35" i="5"/>
  <c r="I53" i="5"/>
  <c r="I36" i="5"/>
  <c r="I11" i="5"/>
  <c r="I46" i="5"/>
  <c r="I14" i="5"/>
  <c r="I33" i="5"/>
  <c r="I32" i="5"/>
  <c r="I18" i="5"/>
  <c r="I26" i="5"/>
  <c r="I21" i="5"/>
  <c r="I28" i="5"/>
  <c r="I48" i="5"/>
  <c r="I23" i="5"/>
  <c r="I8" i="5"/>
  <c r="I10" i="5"/>
  <c r="I29" i="5"/>
  <c r="I39" i="5"/>
  <c r="I51" i="5"/>
  <c r="I17" i="5"/>
  <c r="I45" i="5"/>
  <c r="I34" i="5"/>
  <c r="I19" i="5"/>
  <c r="I37" i="5"/>
  <c r="I15" i="5"/>
  <c r="I38" i="5"/>
  <c r="I22" i="5"/>
  <c r="I47" i="5"/>
  <c r="I42" i="5"/>
  <c r="I40" i="5"/>
  <c r="I12" i="5"/>
  <c r="I9" i="5"/>
  <c r="I7" i="5"/>
  <c r="I13" i="5"/>
  <c r="I24" i="5"/>
  <c r="I5" i="5"/>
  <c r="I20" i="5"/>
  <c r="I44" i="5"/>
  <c r="I6" i="5"/>
  <c r="I27" i="5"/>
  <c r="I54" i="5"/>
  <c r="G5" i="13"/>
  <c r="D5" i="13" s="1"/>
  <c r="I30" i="5"/>
  <c r="I50" i="5"/>
  <c r="I31" i="5"/>
  <c r="I16" i="5"/>
  <c r="I49" i="5"/>
  <c r="I43" i="5"/>
  <c r="I25" i="5"/>
  <c r="D54" i="5" l="1"/>
  <c r="F54" i="5" s="1"/>
  <c r="E54" i="5"/>
  <c r="D6" i="5"/>
  <c r="F6" i="5" s="1"/>
  <c r="D23" i="5"/>
  <c r="F23" i="5" s="1"/>
  <c r="D39" i="5"/>
  <c r="F39" i="5" s="1"/>
  <c r="D37" i="5"/>
  <c r="F37" i="5" s="1"/>
  <c r="E53" i="5"/>
  <c r="D53" i="5"/>
  <c r="F53" i="5" s="1"/>
  <c r="D20" i="5"/>
  <c r="F20" i="5" s="1"/>
  <c r="D18" i="5"/>
  <c r="F18" i="5" s="1"/>
  <c r="D38" i="5"/>
  <c r="F38" i="5" s="1"/>
  <c r="D10" i="5"/>
  <c r="F10" i="5" s="1"/>
  <c r="D15" i="5"/>
  <c r="F15" i="5" s="1"/>
  <c r="D50" i="5"/>
  <c r="F50" i="5" s="1"/>
  <c r="E50" i="5"/>
  <c r="D16" i="5"/>
  <c r="F16" i="5" s="1"/>
  <c r="D28" i="5"/>
  <c r="F28" i="5" s="1"/>
  <c r="D13" i="5"/>
  <c r="F13" i="5" s="1"/>
  <c r="D19" i="5"/>
  <c r="F19" i="5" s="1"/>
  <c r="D29" i="5"/>
  <c r="F29" i="5" s="1"/>
  <c r="D34" i="5"/>
  <c r="F34" i="5" s="1"/>
  <c r="D46" i="5"/>
  <c r="F46" i="5" s="1"/>
  <c r="E46" i="5"/>
  <c r="D43" i="5"/>
  <c r="F43" i="5" s="1"/>
  <c r="E43" i="5"/>
  <c r="D32" i="5"/>
  <c r="F32" i="5" s="1"/>
  <c r="D51" i="5"/>
  <c r="F51" i="5" s="1"/>
  <c r="E51" i="5"/>
  <c r="D33" i="5"/>
  <c r="F33" i="5" s="1"/>
  <c r="D35" i="5"/>
  <c r="F35" i="5" s="1"/>
  <c r="I5" i="13"/>
  <c r="Q5" i="13"/>
  <c r="M5" i="13"/>
  <c r="F5" i="13"/>
  <c r="D8" i="5"/>
  <c r="F8" i="5" s="1"/>
  <c r="E42" i="5"/>
  <c r="D42" i="5"/>
  <c r="F42" i="5" s="1"/>
  <c r="D27" i="5"/>
  <c r="F27" i="5" s="1"/>
  <c r="D26" i="5"/>
  <c r="F26" i="5" s="1"/>
  <c r="D47" i="5"/>
  <c r="F47" i="5" s="1"/>
  <c r="E47" i="5"/>
  <c r="D9" i="5"/>
  <c r="F9" i="5" s="1"/>
  <c r="D11" i="5"/>
  <c r="F11" i="5" s="1"/>
  <c r="D25" i="5"/>
  <c r="F25" i="5" s="1"/>
  <c r="D7" i="5"/>
  <c r="F7" i="5" s="1"/>
  <c r="D21" i="5"/>
  <c r="F21" i="5" s="1"/>
  <c r="D44" i="5"/>
  <c r="F44" i="5" s="1"/>
  <c r="E44" i="5"/>
  <c r="D30" i="5"/>
  <c r="F30" i="5" s="1"/>
  <c r="D17" i="5"/>
  <c r="F17" i="5" s="1"/>
  <c r="E52" i="5"/>
  <c r="D52" i="5"/>
  <c r="F52" i="5" s="1"/>
  <c r="D48" i="5"/>
  <c r="F48" i="5" s="1"/>
  <c r="E48" i="5"/>
  <c r="E41" i="5"/>
  <c r="D41" i="5"/>
  <c r="F41" i="5" s="1"/>
  <c r="D22" i="5"/>
  <c r="F22" i="5" s="1"/>
  <c r="D40" i="5"/>
  <c r="F40" i="5" s="1"/>
  <c r="D36" i="5"/>
  <c r="F36" i="5" s="1"/>
  <c r="D31" i="5"/>
  <c r="F31" i="5" s="1"/>
  <c r="D14" i="5"/>
  <c r="F14" i="5" s="1"/>
  <c r="E45" i="5"/>
  <c r="D45" i="5"/>
  <c r="F45" i="5" s="1"/>
  <c r="D24" i="5"/>
  <c r="F24" i="5" s="1"/>
  <c r="E49" i="5"/>
  <c r="D49" i="5"/>
  <c r="F49" i="5" s="1"/>
  <c r="D12" i="5"/>
  <c r="F12" i="5" s="1"/>
  <c r="E40" i="5" l="1"/>
  <c r="E31" i="5"/>
  <c r="E38" i="5"/>
  <c r="E37" i="5"/>
  <c r="E36" i="5"/>
  <c r="E33" i="5"/>
  <c r="E32" i="5"/>
  <c r="E39" i="5"/>
  <c r="E35" i="5"/>
  <c r="E34" i="5"/>
  <c r="E16" i="5"/>
  <c r="E26" i="5"/>
  <c r="E17" i="5"/>
  <c r="E21" i="5"/>
  <c r="E9" i="5"/>
  <c r="E27" i="5"/>
  <c r="N5" i="13"/>
  <c r="E29" i="5"/>
  <c r="E28" i="5"/>
  <c r="E15" i="5"/>
  <c r="E18" i="5"/>
  <c r="E23" i="5"/>
  <c r="E12" i="5"/>
  <c r="E14" i="5"/>
  <c r="E30" i="5"/>
  <c r="E7" i="5"/>
  <c r="E19" i="5"/>
  <c r="E10" i="5"/>
  <c r="E20" i="5"/>
  <c r="E6" i="5"/>
  <c r="E24" i="5"/>
  <c r="E22" i="5"/>
  <c r="E25" i="5"/>
  <c r="E13" i="5"/>
  <c r="E11" i="5"/>
  <c r="E8" i="5"/>
  <c r="W5" i="13"/>
  <c r="P5" i="13"/>
  <c r="R5" i="13"/>
  <c r="H5" i="13"/>
  <c r="U5" i="13"/>
  <c r="E5" i="13"/>
  <c r="J5" i="13"/>
  <c r="T5" i="13"/>
  <c r="X5" i="13"/>
  <c r="L5" i="13"/>
  <c r="Y5" i="13" l="1"/>
  <c r="O5" i="13"/>
  <c r="S5" i="13"/>
  <c r="K5" i="13"/>
  <c r="V5" i="13"/>
  <c r="C6" i="13" l="1"/>
  <c r="C7" i="13" l="1"/>
  <c r="G6" i="13"/>
  <c r="D6" i="13" l="1"/>
  <c r="F6" i="13" s="1"/>
  <c r="Q6" i="13"/>
  <c r="M6" i="13"/>
  <c r="I6" i="13"/>
  <c r="G7" i="13"/>
  <c r="C8" i="13"/>
  <c r="J6" i="13" l="1"/>
  <c r="R6" i="13"/>
  <c r="W6" i="13"/>
  <c r="E6" i="13"/>
  <c r="N6" i="13"/>
  <c r="U6" i="13"/>
  <c r="H6" i="13"/>
  <c r="T6" i="13"/>
  <c r="D7" i="13"/>
  <c r="F7" i="13" s="1"/>
  <c r="I7" i="13"/>
  <c r="Q7" i="13"/>
  <c r="M7" i="13"/>
  <c r="P6" i="13"/>
  <c r="X6" i="13"/>
  <c r="G8" i="13"/>
  <c r="C9" i="13"/>
  <c r="L6" i="13"/>
  <c r="O6" i="13" s="1"/>
  <c r="S6" i="13" l="1"/>
  <c r="K6" i="13"/>
  <c r="V6" i="13"/>
  <c r="W7" i="13"/>
  <c r="P7" i="13"/>
  <c r="J7" i="13"/>
  <c r="C10" i="13"/>
  <c r="G9" i="13"/>
  <c r="N7" i="13"/>
  <c r="E7" i="13"/>
  <c r="U7" i="13"/>
  <c r="I8" i="13"/>
  <c r="D8" i="13"/>
  <c r="F8" i="13" s="1"/>
  <c r="Q8" i="13"/>
  <c r="M8" i="13"/>
  <c r="H7" i="13"/>
  <c r="X7" i="13"/>
  <c r="L7" i="13"/>
  <c r="Y6" i="13"/>
  <c r="R7" i="13"/>
  <c r="T7" i="13"/>
  <c r="Y7" i="13" l="1"/>
  <c r="O7" i="13"/>
  <c r="S7" i="13"/>
  <c r="K7" i="13"/>
  <c r="T8" i="13"/>
  <c r="X8" i="13"/>
  <c r="W8" i="13"/>
  <c r="V7" i="13"/>
  <c r="N8" i="13"/>
  <c r="J8" i="13"/>
  <c r="I9" i="13"/>
  <c r="Q9" i="13"/>
  <c r="M9" i="13"/>
  <c r="D9" i="13"/>
  <c r="F9" i="13" s="1"/>
  <c r="P8" i="13"/>
  <c r="H8" i="13"/>
  <c r="U8" i="13"/>
  <c r="L8" i="13"/>
  <c r="C11" i="13"/>
  <c r="G10" i="13"/>
  <c r="E8" i="13"/>
  <c r="R8" i="13"/>
  <c r="V8" i="13" l="1"/>
  <c r="O8" i="13"/>
  <c r="R9" i="13"/>
  <c r="Y8" i="13"/>
  <c r="K8" i="13"/>
  <c r="T9" i="13"/>
  <c r="H9" i="13"/>
  <c r="U9" i="13"/>
  <c r="P9" i="13"/>
  <c r="J9" i="13"/>
  <c r="X9" i="13"/>
  <c r="Q10" i="13"/>
  <c r="D10" i="13"/>
  <c r="F10" i="13" s="1"/>
  <c r="I10" i="13"/>
  <c r="M10" i="13"/>
  <c r="G11" i="13"/>
  <c r="C12" i="13"/>
  <c r="S8" i="13"/>
  <c r="W9" i="13"/>
  <c r="E9" i="13"/>
  <c r="L9" i="13"/>
  <c r="N9" i="13"/>
  <c r="H10" i="13" l="1"/>
  <c r="N10" i="13"/>
  <c r="X10" i="13"/>
  <c r="S9" i="13"/>
  <c r="O9" i="13"/>
  <c r="Y9" i="13"/>
  <c r="L10" i="13"/>
  <c r="U10" i="13"/>
  <c r="E10" i="13"/>
  <c r="Q11" i="13"/>
  <c r="D11" i="13"/>
  <c r="F11" i="13" s="1"/>
  <c r="I11" i="13"/>
  <c r="M11" i="13"/>
  <c r="W10" i="13"/>
  <c r="R10" i="13"/>
  <c r="K9" i="13"/>
  <c r="C13" i="13"/>
  <c r="G12" i="13"/>
  <c r="P10" i="13"/>
  <c r="J10" i="13"/>
  <c r="T10" i="13"/>
  <c r="V9" i="13"/>
  <c r="O10" i="13" l="1"/>
  <c r="K10" i="13"/>
  <c r="Y10" i="13"/>
  <c r="V10" i="13"/>
  <c r="S10" i="13"/>
  <c r="U11" i="13"/>
  <c r="W11" i="13"/>
  <c r="P11" i="13"/>
  <c r="X11" i="13"/>
  <c r="J11" i="13"/>
  <c r="D12" i="13"/>
  <c r="F12" i="13" s="1"/>
  <c r="Q12" i="13"/>
  <c r="I12" i="13"/>
  <c r="M12" i="13"/>
  <c r="C14" i="13"/>
  <c r="G13" i="13"/>
  <c r="N11" i="13"/>
  <c r="L11" i="13"/>
  <c r="R11" i="13"/>
  <c r="E11" i="13"/>
  <c r="H11" i="13"/>
  <c r="T11" i="13"/>
  <c r="V11" i="13" s="1"/>
  <c r="K11" i="13" l="1"/>
  <c r="T12" i="13"/>
  <c r="L12" i="13"/>
  <c r="R12" i="13"/>
  <c r="O11" i="13"/>
  <c r="X12" i="13"/>
  <c r="U12" i="13"/>
  <c r="P12" i="13"/>
  <c r="J12" i="13"/>
  <c r="N12" i="13"/>
  <c r="D13" i="13"/>
  <c r="F13" i="13" s="1"/>
  <c r="M13" i="13"/>
  <c r="I13" i="13"/>
  <c r="Q13" i="13"/>
  <c r="H12" i="13"/>
  <c r="E12" i="13"/>
  <c r="W12" i="13"/>
  <c r="S11" i="13"/>
  <c r="C15" i="13"/>
  <c r="G14" i="13"/>
  <c r="Y11" i="13"/>
  <c r="O12" i="13" l="1"/>
  <c r="K12" i="13"/>
  <c r="S12" i="13"/>
  <c r="Y12" i="13"/>
  <c r="V12" i="13"/>
  <c r="W13" i="13"/>
  <c r="L13" i="13"/>
  <c r="P13" i="13"/>
  <c r="E13" i="13"/>
  <c r="G15" i="13"/>
  <c r="C16" i="13"/>
  <c r="T13" i="13"/>
  <c r="U13" i="13"/>
  <c r="I14" i="13"/>
  <c r="M14" i="13"/>
  <c r="D14" i="13"/>
  <c r="F14" i="13" s="1"/>
  <c r="Q14" i="13"/>
  <c r="J13" i="13"/>
  <c r="R13" i="13"/>
  <c r="X13" i="13"/>
  <c r="N13" i="13"/>
  <c r="H13" i="13"/>
  <c r="S13" i="13" l="1"/>
  <c r="K13" i="13"/>
  <c r="O13" i="13"/>
  <c r="Y13" i="13"/>
  <c r="P14" i="13"/>
  <c r="W14" i="13"/>
  <c r="L14" i="13"/>
  <c r="D15" i="13"/>
  <c r="F15" i="13" s="1"/>
  <c r="M15" i="13"/>
  <c r="Q15" i="13"/>
  <c r="I15" i="13"/>
  <c r="T14" i="13"/>
  <c r="R14" i="13"/>
  <c r="E14" i="13"/>
  <c r="N14" i="13"/>
  <c r="H14" i="13"/>
  <c r="J14" i="13"/>
  <c r="V13" i="13"/>
  <c r="X14" i="13"/>
  <c r="U14" i="13"/>
  <c r="G16" i="13"/>
  <c r="C17" i="13"/>
  <c r="O14" i="13" l="1"/>
  <c r="S14" i="13"/>
  <c r="Y14" i="13"/>
  <c r="W15" i="13"/>
  <c r="K14" i="13"/>
  <c r="T15" i="13"/>
  <c r="U15" i="13"/>
  <c r="X15" i="13"/>
  <c r="V14" i="13"/>
  <c r="J15" i="13"/>
  <c r="E15" i="13"/>
  <c r="L15" i="13"/>
  <c r="C18" i="13"/>
  <c r="G17" i="13"/>
  <c r="P15" i="13"/>
  <c r="N15" i="13"/>
  <c r="D16" i="13"/>
  <c r="F16" i="13" s="1"/>
  <c r="Q16" i="13"/>
  <c r="I16" i="13"/>
  <c r="M16" i="13"/>
  <c r="H15" i="13"/>
  <c r="R15" i="13"/>
  <c r="Y15" i="13" l="1"/>
  <c r="K15" i="13"/>
  <c r="N16" i="13"/>
  <c r="T16" i="13"/>
  <c r="X16" i="13"/>
  <c r="L16" i="13"/>
  <c r="E16" i="13"/>
  <c r="U16" i="13"/>
  <c r="H16" i="13"/>
  <c r="W16" i="13"/>
  <c r="P16" i="13"/>
  <c r="R16" i="13"/>
  <c r="J16" i="13"/>
  <c r="V15" i="13"/>
  <c r="O15" i="13"/>
  <c r="S15" i="13"/>
  <c r="D17" i="13"/>
  <c r="F17" i="13" s="1"/>
  <c r="I17" i="13"/>
  <c r="M17" i="13"/>
  <c r="Q17" i="13"/>
  <c r="C19" i="13"/>
  <c r="G18" i="13"/>
  <c r="V16" i="13" l="1"/>
  <c r="K16" i="13"/>
  <c r="S16" i="13"/>
  <c r="O16" i="13"/>
  <c r="Y16" i="13"/>
  <c r="R17" i="13"/>
  <c r="X17" i="13"/>
  <c r="D18" i="13"/>
  <c r="F18" i="13" s="1"/>
  <c r="I18" i="13"/>
  <c r="M18" i="13"/>
  <c r="Q18" i="13"/>
  <c r="C20" i="13"/>
  <c r="G19" i="13"/>
  <c r="T17" i="13"/>
  <c r="N17" i="13"/>
  <c r="H17" i="13"/>
  <c r="J17" i="13"/>
  <c r="E17" i="13"/>
  <c r="P17" i="13"/>
  <c r="W17" i="13"/>
  <c r="U17" i="13"/>
  <c r="L17" i="13"/>
  <c r="Y17" i="13" l="1"/>
  <c r="S17" i="13"/>
  <c r="T18" i="13"/>
  <c r="J18" i="13"/>
  <c r="W18" i="13"/>
  <c r="D19" i="13"/>
  <c r="F19" i="13" s="1"/>
  <c r="Q19" i="13"/>
  <c r="I19" i="13"/>
  <c r="M19" i="13"/>
  <c r="K17" i="13"/>
  <c r="G20" i="13"/>
  <c r="C21" i="13"/>
  <c r="E18" i="13"/>
  <c r="R18" i="13"/>
  <c r="H18" i="13"/>
  <c r="N18" i="13"/>
  <c r="U18" i="13"/>
  <c r="O17" i="13"/>
  <c r="V17" i="13"/>
  <c r="X18" i="13"/>
  <c r="L18" i="13"/>
  <c r="P18" i="13"/>
  <c r="V18" i="13" l="1"/>
  <c r="S18" i="13"/>
  <c r="K18" i="13"/>
  <c r="Y18" i="13"/>
  <c r="R19" i="13"/>
  <c r="N19" i="13"/>
  <c r="O18" i="13"/>
  <c r="H19" i="13"/>
  <c r="J19" i="13"/>
  <c r="I20" i="13"/>
  <c r="D20" i="13"/>
  <c r="F20" i="13" s="1"/>
  <c r="M20" i="13"/>
  <c r="Q20" i="13"/>
  <c r="P19" i="13"/>
  <c r="T19" i="13"/>
  <c r="W19" i="13"/>
  <c r="L19" i="13"/>
  <c r="E19" i="13"/>
  <c r="C22" i="13"/>
  <c r="G21" i="13"/>
  <c r="X19" i="13"/>
  <c r="U19" i="13"/>
  <c r="O19" i="13" l="1"/>
  <c r="S19" i="13"/>
  <c r="V19" i="13"/>
  <c r="P20" i="13"/>
  <c r="K19" i="13"/>
  <c r="X20" i="13"/>
  <c r="H20" i="13"/>
  <c r="J20" i="13"/>
  <c r="D21" i="13"/>
  <c r="F21" i="13" s="1"/>
  <c r="M21" i="13"/>
  <c r="Q21" i="13"/>
  <c r="I21" i="13"/>
  <c r="Y19" i="13"/>
  <c r="N20" i="13"/>
  <c r="E20" i="13"/>
  <c r="R20" i="13"/>
  <c r="T20" i="13"/>
  <c r="C23" i="13"/>
  <c r="G22" i="13"/>
  <c r="U20" i="13"/>
  <c r="W20" i="13"/>
  <c r="L20" i="13"/>
  <c r="S20" i="13" l="1"/>
  <c r="O20" i="13"/>
  <c r="Y20" i="13"/>
  <c r="W21" i="13"/>
  <c r="N21" i="13"/>
  <c r="L21" i="13"/>
  <c r="V20" i="13"/>
  <c r="J21" i="13"/>
  <c r="T21" i="13"/>
  <c r="U21" i="13"/>
  <c r="E21" i="13"/>
  <c r="I22" i="13"/>
  <c r="M22" i="13"/>
  <c r="Q22" i="13"/>
  <c r="D22" i="13"/>
  <c r="F22" i="13" s="1"/>
  <c r="H21" i="13"/>
  <c r="R21" i="13"/>
  <c r="K20" i="13"/>
  <c r="G23" i="13"/>
  <c r="C24" i="13"/>
  <c r="P21" i="13"/>
  <c r="X21" i="13"/>
  <c r="K21" i="13" l="1"/>
  <c r="Y21" i="13"/>
  <c r="S21" i="13"/>
  <c r="O21" i="13"/>
  <c r="M23" i="13"/>
  <c r="Q23" i="13"/>
  <c r="I23" i="13"/>
  <c r="D23" i="13"/>
  <c r="F23" i="13" s="1"/>
  <c r="H22" i="13"/>
  <c r="U22" i="13"/>
  <c r="T22" i="13"/>
  <c r="N22" i="13"/>
  <c r="L22" i="13"/>
  <c r="X22" i="13"/>
  <c r="W22" i="13"/>
  <c r="P22" i="13"/>
  <c r="J22" i="13"/>
  <c r="R22" i="13"/>
  <c r="V21" i="13"/>
  <c r="C25" i="13"/>
  <c r="G24" i="13"/>
  <c r="E22" i="13"/>
  <c r="O22" i="13" l="1"/>
  <c r="D24" i="13"/>
  <c r="F24" i="13" s="1"/>
  <c r="Q24" i="13"/>
  <c r="I24" i="13"/>
  <c r="M24" i="13"/>
  <c r="S22" i="13"/>
  <c r="X23" i="13"/>
  <c r="T23" i="13"/>
  <c r="W23" i="13"/>
  <c r="C26" i="13"/>
  <c r="G25" i="13"/>
  <c r="Y22" i="13"/>
  <c r="V22" i="13"/>
  <c r="N23" i="13"/>
  <c r="P23" i="13"/>
  <c r="H23" i="13"/>
  <c r="R23" i="13"/>
  <c r="J23" i="13"/>
  <c r="E23" i="13"/>
  <c r="L23" i="13"/>
  <c r="K22" i="13"/>
  <c r="U23" i="13"/>
  <c r="O23" i="13" l="1"/>
  <c r="S23" i="13"/>
  <c r="K23" i="13"/>
  <c r="H24" i="13"/>
  <c r="P24" i="13"/>
  <c r="Y23" i="13"/>
  <c r="T24" i="13"/>
  <c r="W24" i="13"/>
  <c r="U24" i="13"/>
  <c r="D25" i="13"/>
  <c r="F25" i="13" s="1"/>
  <c r="M25" i="13"/>
  <c r="Q25" i="13"/>
  <c r="I25" i="13"/>
  <c r="V23" i="13"/>
  <c r="N24" i="13"/>
  <c r="J24" i="13"/>
  <c r="K24" i="13" s="1"/>
  <c r="E24" i="13"/>
  <c r="C27" i="13"/>
  <c r="G26" i="13"/>
  <c r="L24" i="13"/>
  <c r="X24" i="13"/>
  <c r="R24" i="13"/>
  <c r="W25" i="13" l="1"/>
  <c r="H25" i="13"/>
  <c r="X25" i="13"/>
  <c r="U25" i="13"/>
  <c r="E25" i="13"/>
  <c r="S24" i="13"/>
  <c r="V24" i="13"/>
  <c r="Q26" i="13"/>
  <c r="D26" i="13"/>
  <c r="F26" i="13" s="1"/>
  <c r="I26" i="13"/>
  <c r="M26" i="13"/>
  <c r="P25" i="13"/>
  <c r="T25" i="13"/>
  <c r="R25" i="13"/>
  <c r="C28" i="13"/>
  <c r="G27" i="13"/>
  <c r="O24" i="13"/>
  <c r="J25" i="13"/>
  <c r="K25" i="13" s="1"/>
  <c r="N25" i="13"/>
  <c r="L25" i="13"/>
  <c r="Y24" i="13"/>
  <c r="O25" i="13" l="1"/>
  <c r="Y25" i="13"/>
  <c r="V25" i="13"/>
  <c r="E26" i="13"/>
  <c r="J26" i="13"/>
  <c r="G28" i="13"/>
  <c r="C29" i="13"/>
  <c r="P26" i="13"/>
  <c r="L26" i="13"/>
  <c r="R26" i="13"/>
  <c r="N26" i="13"/>
  <c r="W26" i="13"/>
  <c r="U26" i="13"/>
  <c r="D27" i="13"/>
  <c r="F27" i="13" s="1"/>
  <c r="I27" i="13"/>
  <c r="Q27" i="13"/>
  <c r="M27" i="13"/>
  <c r="S25" i="13"/>
  <c r="T26" i="13"/>
  <c r="H26" i="13"/>
  <c r="X26" i="13"/>
  <c r="K26" i="13" l="1"/>
  <c r="V26" i="13"/>
  <c r="J27" i="13"/>
  <c r="R27" i="13"/>
  <c r="H27" i="13"/>
  <c r="O26" i="13"/>
  <c r="U27" i="13"/>
  <c r="P27" i="13"/>
  <c r="W27" i="13"/>
  <c r="E27" i="13"/>
  <c r="T27" i="13"/>
  <c r="Y26" i="13"/>
  <c r="S26" i="13"/>
  <c r="X27" i="13"/>
  <c r="N27" i="13"/>
  <c r="L27" i="13"/>
  <c r="C30" i="13"/>
  <c r="G29" i="13"/>
  <c r="Q28" i="13"/>
  <c r="I28" i="13"/>
  <c r="M28" i="13"/>
  <c r="D28" i="13"/>
  <c r="F28" i="13" s="1"/>
  <c r="V27" i="13" l="1"/>
  <c r="S27" i="13"/>
  <c r="K27" i="13"/>
  <c r="R28" i="13"/>
  <c r="T28" i="13"/>
  <c r="P28" i="13"/>
  <c r="L28" i="13"/>
  <c r="H28" i="13"/>
  <c r="N28" i="13"/>
  <c r="J28" i="13"/>
  <c r="E28" i="13"/>
  <c r="O27" i="13"/>
  <c r="Q29" i="13"/>
  <c r="D29" i="13"/>
  <c r="F29" i="13" s="1"/>
  <c r="I29" i="13"/>
  <c r="M29" i="13"/>
  <c r="W28" i="13"/>
  <c r="X28" i="13"/>
  <c r="C31" i="13"/>
  <c r="G30" i="13"/>
  <c r="Y27" i="13"/>
  <c r="U28" i="13"/>
  <c r="V28" i="13" l="1"/>
  <c r="O28" i="13"/>
  <c r="Y28" i="13"/>
  <c r="K28" i="13"/>
  <c r="S28" i="13"/>
  <c r="N29" i="13"/>
  <c r="E29" i="13"/>
  <c r="P29" i="13"/>
  <c r="Q30" i="13"/>
  <c r="I30" i="13"/>
  <c r="D30" i="13"/>
  <c r="F30" i="13" s="1"/>
  <c r="M30" i="13"/>
  <c r="J29" i="13"/>
  <c r="C32" i="13"/>
  <c r="G31" i="13"/>
  <c r="X29" i="13"/>
  <c r="T29" i="13"/>
  <c r="R29" i="13"/>
  <c r="U29" i="13"/>
  <c r="H29" i="13"/>
  <c r="L29" i="13"/>
  <c r="W29" i="13"/>
  <c r="S29" i="13" l="1"/>
  <c r="Y29" i="13"/>
  <c r="O29" i="13"/>
  <c r="N30" i="13"/>
  <c r="W30" i="13"/>
  <c r="R30" i="13"/>
  <c r="U30" i="13"/>
  <c r="L30" i="13"/>
  <c r="E30" i="13"/>
  <c r="J30" i="13"/>
  <c r="K29" i="13"/>
  <c r="X30" i="13"/>
  <c r="I31" i="13"/>
  <c r="Q31" i="13"/>
  <c r="M31" i="13"/>
  <c r="D31" i="13"/>
  <c r="F31" i="13" s="1"/>
  <c r="P30" i="13"/>
  <c r="C33" i="13"/>
  <c r="G32" i="13"/>
  <c r="V29" i="13"/>
  <c r="H30" i="13"/>
  <c r="T30" i="13"/>
  <c r="O30" i="13" l="1"/>
  <c r="Y30" i="13"/>
  <c r="S30" i="13"/>
  <c r="V30" i="13"/>
  <c r="K30" i="13"/>
  <c r="J31" i="13"/>
  <c r="R31" i="13"/>
  <c r="P31" i="13"/>
  <c r="C34" i="13"/>
  <c r="G33" i="13"/>
  <c r="T31" i="13"/>
  <c r="M32" i="13"/>
  <c r="D32" i="13"/>
  <c r="F32" i="13" s="1"/>
  <c r="Q32" i="13"/>
  <c r="I32" i="13"/>
  <c r="L31" i="13"/>
  <c r="E31" i="13"/>
  <c r="U31" i="13"/>
  <c r="N31" i="13"/>
  <c r="X31" i="13"/>
  <c r="W31" i="13"/>
  <c r="H31" i="13"/>
  <c r="K31" i="13" l="1"/>
  <c r="Y31" i="13"/>
  <c r="S31" i="13"/>
  <c r="L32" i="13"/>
  <c r="E32" i="13"/>
  <c r="O31" i="13"/>
  <c r="W32" i="13"/>
  <c r="R32" i="13"/>
  <c r="N32" i="13"/>
  <c r="J32" i="13"/>
  <c r="C35" i="13"/>
  <c r="G34" i="13"/>
  <c r="P32" i="13"/>
  <c r="X32" i="13"/>
  <c r="T32" i="13"/>
  <c r="U32" i="13"/>
  <c r="H32" i="13"/>
  <c r="V31" i="13"/>
  <c r="M33" i="13"/>
  <c r="I33" i="13"/>
  <c r="Q33" i="13"/>
  <c r="D33" i="13"/>
  <c r="F33" i="13" s="1"/>
  <c r="Y32" i="13" l="1"/>
  <c r="K32" i="13"/>
  <c r="R33" i="13"/>
  <c r="P33" i="13"/>
  <c r="J33" i="13"/>
  <c r="N33" i="13"/>
  <c r="E33" i="13"/>
  <c r="L33" i="13"/>
  <c r="O33" i="13" s="1"/>
  <c r="T33" i="13"/>
  <c r="W33" i="13"/>
  <c r="H33" i="13"/>
  <c r="X33" i="13"/>
  <c r="Y33" i="13" s="1"/>
  <c r="U33" i="13"/>
  <c r="V32" i="13"/>
  <c r="C36" i="13"/>
  <c r="G35" i="13"/>
  <c r="M34" i="13"/>
  <c r="I34" i="13"/>
  <c r="Q34" i="13"/>
  <c r="D34" i="13"/>
  <c r="F34" i="13" s="1"/>
  <c r="S32" i="13"/>
  <c r="O32" i="13"/>
  <c r="V33" i="13" l="1"/>
  <c r="S33" i="13"/>
  <c r="K33" i="13"/>
  <c r="L34" i="13"/>
  <c r="R34" i="13"/>
  <c r="P34" i="13"/>
  <c r="H34" i="13"/>
  <c r="U34" i="13"/>
  <c r="W34" i="13"/>
  <c r="I35" i="13"/>
  <c r="M35" i="13"/>
  <c r="Q35" i="13"/>
  <c r="D35" i="13"/>
  <c r="F35" i="13" s="1"/>
  <c r="J34" i="13"/>
  <c r="C37" i="13"/>
  <c r="G36" i="13"/>
  <c r="E34" i="13"/>
  <c r="X34" i="13"/>
  <c r="N34" i="13"/>
  <c r="T34" i="13"/>
  <c r="V34" i="13" s="1"/>
  <c r="K34" i="13" l="1"/>
  <c r="O34" i="13"/>
  <c r="S34" i="13"/>
  <c r="Q36" i="13"/>
  <c r="D36" i="13"/>
  <c r="F36" i="13" s="1"/>
  <c r="I36" i="13"/>
  <c r="M36" i="13"/>
  <c r="J35" i="13"/>
  <c r="P35" i="13"/>
  <c r="W35" i="13"/>
  <c r="T35" i="13"/>
  <c r="Y34" i="13"/>
  <c r="C38" i="13"/>
  <c r="G37" i="13"/>
  <c r="X35" i="13"/>
  <c r="N35" i="13"/>
  <c r="E35" i="13"/>
  <c r="L35" i="13"/>
  <c r="R35" i="13"/>
  <c r="U35" i="13"/>
  <c r="H35" i="13"/>
  <c r="K35" i="13" l="1"/>
  <c r="O35" i="13"/>
  <c r="H36" i="13"/>
  <c r="S35" i="13"/>
  <c r="J36" i="13"/>
  <c r="N36" i="13"/>
  <c r="P36" i="13"/>
  <c r="E36" i="13"/>
  <c r="U36" i="13"/>
  <c r="V35" i="13"/>
  <c r="X36" i="13"/>
  <c r="L36" i="13"/>
  <c r="I37" i="13"/>
  <c r="D37" i="13"/>
  <c r="F37" i="13" s="1"/>
  <c r="M37" i="13"/>
  <c r="Q37" i="13"/>
  <c r="Y35" i="13"/>
  <c r="T36" i="13"/>
  <c r="W36" i="13"/>
  <c r="R36" i="13"/>
  <c r="C39" i="13"/>
  <c r="G38" i="13"/>
  <c r="Y36" i="13" l="1"/>
  <c r="G39" i="13"/>
  <c r="Q39" i="13" s="1"/>
  <c r="C40" i="13"/>
  <c r="K36" i="13"/>
  <c r="S36" i="13"/>
  <c r="N37" i="13"/>
  <c r="O36" i="13"/>
  <c r="P37" i="13"/>
  <c r="J37" i="13"/>
  <c r="U37" i="13"/>
  <c r="L37" i="13"/>
  <c r="D38" i="13"/>
  <c r="F38" i="13" s="1"/>
  <c r="M38" i="13"/>
  <c r="I38" i="13"/>
  <c r="Q38" i="13"/>
  <c r="E37" i="13"/>
  <c r="X37" i="13"/>
  <c r="W37" i="13"/>
  <c r="H37" i="13"/>
  <c r="T37" i="13"/>
  <c r="R37" i="13"/>
  <c r="V36" i="13"/>
  <c r="O37" i="13" l="1"/>
  <c r="I39" i="13"/>
  <c r="D39" i="13"/>
  <c r="F39" i="13" s="1"/>
  <c r="M39" i="13"/>
  <c r="C41" i="13"/>
  <c r="G40" i="13"/>
  <c r="S37" i="13"/>
  <c r="K37" i="13"/>
  <c r="Y37" i="13"/>
  <c r="P38" i="13"/>
  <c r="T38" i="13"/>
  <c r="R38" i="13"/>
  <c r="N38" i="13"/>
  <c r="V37" i="13"/>
  <c r="H38" i="13"/>
  <c r="U38" i="13"/>
  <c r="E38" i="13"/>
  <c r="J38" i="13"/>
  <c r="W38" i="13"/>
  <c r="X38" i="13"/>
  <c r="L38" i="13"/>
  <c r="O38" i="13" l="1"/>
  <c r="U39" i="13"/>
  <c r="W39" i="13"/>
  <c r="X39" i="13"/>
  <c r="L39" i="13"/>
  <c r="P39" i="13"/>
  <c r="N39" i="13"/>
  <c r="E39" i="13"/>
  <c r="J39" i="13"/>
  <c r="R39" i="13"/>
  <c r="S39" i="13" s="1"/>
  <c r="T39" i="13"/>
  <c r="H39" i="13"/>
  <c r="M40" i="13"/>
  <c r="D40" i="13"/>
  <c r="F40" i="13" s="1"/>
  <c r="I40" i="13"/>
  <c r="Q40" i="13"/>
  <c r="C42" i="13"/>
  <c r="G41" i="13"/>
  <c r="K38" i="13"/>
  <c r="S38" i="13"/>
  <c r="Y38" i="13"/>
  <c r="V38" i="13"/>
  <c r="Y39" i="13" l="1"/>
  <c r="E40" i="13"/>
  <c r="U40" i="13"/>
  <c r="T40" i="13"/>
  <c r="L40" i="13"/>
  <c r="H40" i="13"/>
  <c r="X40" i="13"/>
  <c r="R40" i="13"/>
  <c r="J40" i="13"/>
  <c r="P40" i="13"/>
  <c r="N40" i="13"/>
  <c r="W40" i="13"/>
  <c r="O39" i="13"/>
  <c r="K39" i="13"/>
  <c r="V39" i="13"/>
  <c r="X41" i="13"/>
  <c r="M41" i="13"/>
  <c r="R41" i="13"/>
  <c r="T41" i="13"/>
  <c r="H41" i="13"/>
  <c r="K41" i="13"/>
  <c r="P41" i="13"/>
  <c r="U41" i="13"/>
  <c r="V41" i="13"/>
  <c r="O41" i="13"/>
  <c r="N41" i="13"/>
  <c r="D41" i="13"/>
  <c r="F41" i="13" s="1"/>
  <c r="W41" i="13"/>
  <c r="E41" i="13"/>
  <c r="Y41" i="13"/>
  <c r="Q41" i="13"/>
  <c r="J41" i="13"/>
  <c r="S41" i="13"/>
  <c r="L41" i="13"/>
  <c r="I41" i="13"/>
  <c r="C43" i="13"/>
  <c r="G42" i="13"/>
  <c r="S40" i="13" l="1"/>
  <c r="Y40" i="13"/>
  <c r="V40" i="13"/>
  <c r="K40" i="13"/>
  <c r="O40" i="13"/>
  <c r="T42" i="13"/>
  <c r="I42" i="13"/>
  <c r="R42" i="13"/>
  <c r="W42" i="13"/>
  <c r="X42" i="13"/>
  <c r="O42" i="13"/>
  <c r="H42" i="13"/>
  <c r="D42" i="13"/>
  <c r="F42" i="13" s="1"/>
  <c r="Y42" i="13"/>
  <c r="V42" i="13"/>
  <c r="N42" i="13"/>
  <c r="K42" i="13"/>
  <c r="M42" i="13"/>
  <c r="E42" i="13"/>
  <c r="L42" i="13"/>
  <c r="Q42" i="13"/>
  <c r="J42" i="13"/>
  <c r="S42" i="13"/>
  <c r="P42" i="13"/>
  <c r="U42" i="13"/>
  <c r="C44" i="13"/>
  <c r="G43" i="13"/>
  <c r="H43" i="13" l="1"/>
  <c r="D43" i="13"/>
  <c r="F43" i="13" s="1"/>
  <c r="W43" i="13"/>
  <c r="Y43" i="13"/>
  <c r="S43" i="13"/>
  <c r="O43" i="13"/>
  <c r="K43" i="13"/>
  <c r="M43" i="13"/>
  <c r="T43" i="13"/>
  <c r="E43" i="13"/>
  <c r="V43" i="13"/>
  <c r="N43" i="13"/>
  <c r="U43" i="13"/>
  <c r="P43" i="13"/>
  <c r="L43" i="13"/>
  <c r="X43" i="13"/>
  <c r="Q43" i="13"/>
  <c r="I43" i="13"/>
  <c r="J43" i="13"/>
  <c r="R43" i="13"/>
  <c r="C45" i="13"/>
  <c r="G44" i="13"/>
  <c r="I44" i="13" l="1"/>
  <c r="U44" i="13"/>
  <c r="W44" i="13"/>
  <c r="O44" i="13"/>
  <c r="D44" i="13"/>
  <c r="F44" i="13" s="1"/>
  <c r="P44" i="13"/>
  <c r="E44" i="13"/>
  <c r="Q44" i="13"/>
  <c r="V44" i="13"/>
  <c r="R44" i="13"/>
  <c r="S44" i="13"/>
  <c r="L44" i="13"/>
  <c r="X44" i="13"/>
  <c r="M44" i="13"/>
  <c r="N44" i="13"/>
  <c r="Y44" i="13"/>
  <c r="J44" i="13"/>
  <c r="K44" i="13"/>
  <c r="H44" i="13"/>
  <c r="T44" i="13"/>
  <c r="C46" i="13"/>
  <c r="G45" i="13"/>
  <c r="I45" i="13" l="1"/>
  <c r="L45" i="13"/>
  <c r="E45" i="13"/>
  <c r="S45" i="13"/>
  <c r="W45" i="13"/>
  <c r="D45" i="13"/>
  <c r="F45" i="13" s="1"/>
  <c r="O45" i="13"/>
  <c r="X45" i="13"/>
  <c r="N45" i="13"/>
  <c r="H45" i="13"/>
  <c r="V45" i="13"/>
  <c r="K45" i="13"/>
  <c r="R45" i="13"/>
  <c r="P45" i="13"/>
  <c r="Q45" i="13"/>
  <c r="Y45" i="13"/>
  <c r="J45" i="13"/>
  <c r="U45" i="13"/>
  <c r="M45" i="13"/>
  <c r="T45" i="13"/>
  <c r="C47" i="13"/>
  <c r="G46" i="13"/>
  <c r="P46" i="13" l="1"/>
  <c r="M46" i="13"/>
  <c r="N46" i="13"/>
  <c r="K46" i="13"/>
  <c r="H46" i="13"/>
  <c r="W46" i="13"/>
  <c r="Y46" i="13"/>
  <c r="T46" i="13"/>
  <c r="E46" i="13"/>
  <c r="J46" i="13"/>
  <c r="V46" i="13"/>
  <c r="S46" i="13"/>
  <c r="I46" i="13"/>
  <c r="L46" i="13"/>
  <c r="Q46" i="13"/>
  <c r="U46" i="13"/>
  <c r="R46" i="13"/>
  <c r="O46" i="13"/>
  <c r="X46" i="13"/>
  <c r="D46" i="13"/>
  <c r="F46" i="13" s="1"/>
  <c r="C48" i="13"/>
  <c r="G47" i="13"/>
  <c r="W47" i="13" l="1"/>
  <c r="D47" i="13"/>
  <c r="F47" i="13" s="1"/>
  <c r="M47" i="13"/>
  <c r="H47" i="13"/>
  <c r="T47" i="13"/>
  <c r="V47" i="13"/>
  <c r="L47" i="13"/>
  <c r="Q47" i="13"/>
  <c r="O47" i="13"/>
  <c r="I47" i="13"/>
  <c r="U47" i="13"/>
  <c r="S47" i="13"/>
  <c r="K47" i="13"/>
  <c r="J47" i="13"/>
  <c r="R47" i="13"/>
  <c r="P47" i="13"/>
  <c r="Y47" i="13"/>
  <c r="N47" i="13"/>
  <c r="X47" i="13"/>
  <c r="E47" i="13"/>
  <c r="C49" i="13"/>
  <c r="G48" i="13"/>
  <c r="X48" i="13" l="1"/>
  <c r="O48" i="13"/>
  <c r="J48" i="13"/>
  <c r="I48" i="13"/>
  <c r="U48" i="13"/>
  <c r="H48" i="13"/>
  <c r="M48" i="13"/>
  <c r="R48" i="13"/>
  <c r="P48" i="13"/>
  <c r="E48" i="13"/>
  <c r="S48" i="13"/>
  <c r="T48" i="13"/>
  <c r="N48" i="13"/>
  <c r="W48" i="13"/>
  <c r="L48" i="13"/>
  <c r="Q48" i="13"/>
  <c r="K48" i="13"/>
  <c r="D48" i="13"/>
  <c r="F48" i="13" s="1"/>
  <c r="Y48" i="13"/>
  <c r="V48" i="13"/>
  <c r="C50" i="13"/>
  <c r="G49" i="13"/>
  <c r="X49" i="13" l="1"/>
  <c r="P49" i="13"/>
  <c r="I49" i="13"/>
  <c r="U49" i="13"/>
  <c r="M49" i="13"/>
  <c r="W49" i="13"/>
  <c r="O49" i="13"/>
  <c r="H49" i="13"/>
  <c r="E49" i="13"/>
  <c r="K49" i="13"/>
  <c r="N49" i="13"/>
  <c r="S49" i="13"/>
  <c r="V49" i="13"/>
  <c r="T49" i="13"/>
  <c r="L49" i="13"/>
  <c r="Q49" i="13"/>
  <c r="J49" i="13"/>
  <c r="Y49" i="13"/>
  <c r="R49" i="13"/>
  <c r="D49" i="13"/>
  <c r="F49" i="13" s="1"/>
  <c r="C51" i="13"/>
  <c r="G50" i="13"/>
  <c r="E50" i="13" l="1"/>
  <c r="Q50" i="13"/>
  <c r="N50" i="13"/>
  <c r="K50" i="13"/>
  <c r="L50" i="13"/>
  <c r="W50" i="13"/>
  <c r="P50" i="13"/>
  <c r="T50" i="13"/>
  <c r="I50" i="13"/>
  <c r="J50" i="13"/>
  <c r="V50" i="13"/>
  <c r="S50" i="13"/>
  <c r="H50" i="13"/>
  <c r="D50" i="13"/>
  <c r="F50" i="13" s="1"/>
  <c r="U50" i="13"/>
  <c r="Y50" i="13"/>
  <c r="R50" i="13"/>
  <c r="O50" i="13"/>
  <c r="M50" i="13"/>
  <c r="X50" i="13"/>
  <c r="C52" i="13"/>
  <c r="G51" i="13"/>
  <c r="X51" i="13" l="1"/>
  <c r="U51" i="13"/>
  <c r="P51" i="13"/>
  <c r="D51" i="13"/>
  <c r="F51" i="13" s="1"/>
  <c r="J51" i="13"/>
  <c r="N51" i="13"/>
  <c r="Y51" i="13"/>
  <c r="V51" i="13"/>
  <c r="T51" i="13"/>
  <c r="S51" i="13"/>
  <c r="O51" i="13"/>
  <c r="R51" i="13"/>
  <c r="M51" i="13"/>
  <c r="E51" i="13"/>
  <c r="L51" i="13"/>
  <c r="H51" i="13"/>
  <c r="W51" i="13"/>
  <c r="K51" i="13"/>
  <c r="Q51" i="13"/>
  <c r="I51" i="13"/>
  <c r="C53" i="13"/>
  <c r="G52" i="13"/>
  <c r="M52" i="13" l="1"/>
  <c r="T52" i="13"/>
  <c r="D52" i="13"/>
  <c r="F52" i="13" s="1"/>
  <c r="J52" i="13"/>
  <c r="N52" i="13"/>
  <c r="Y52" i="13"/>
  <c r="I52" i="13"/>
  <c r="P52" i="13"/>
  <c r="S52" i="13"/>
  <c r="W52" i="13"/>
  <c r="U52" i="13"/>
  <c r="E52" i="13"/>
  <c r="L52" i="13"/>
  <c r="K52" i="13"/>
  <c r="O52" i="13"/>
  <c r="Q52" i="13"/>
  <c r="X52" i="13"/>
  <c r="H52" i="13"/>
  <c r="R52" i="13"/>
  <c r="V52" i="13"/>
  <c r="G53" i="13"/>
  <c r="C54" i="13"/>
  <c r="G54" i="13" s="1"/>
  <c r="W54" i="13" l="1"/>
  <c r="V54" i="13"/>
  <c r="U54" i="13"/>
  <c r="T54" i="13"/>
  <c r="Q54" i="13"/>
  <c r="S54" i="13"/>
  <c r="R54" i="13"/>
  <c r="M54" i="13"/>
  <c r="L54" i="13"/>
  <c r="I54" i="13"/>
  <c r="O54" i="13"/>
  <c r="N54" i="13"/>
  <c r="E54" i="13"/>
  <c r="D54" i="13"/>
  <c r="F54" i="13" s="1"/>
  <c r="X54" i="13"/>
  <c r="K54" i="13"/>
  <c r="J54" i="13"/>
  <c r="P54" i="13"/>
  <c r="Y54" i="13"/>
  <c r="H54" i="13"/>
  <c r="V53" i="13"/>
  <c r="Y53" i="13"/>
  <c r="I53" i="13"/>
  <c r="D53" i="13"/>
  <c r="F53" i="13" s="1"/>
  <c r="K53" i="13"/>
  <c r="R53" i="13"/>
  <c r="U53" i="13"/>
  <c r="E53" i="13"/>
  <c r="H53" i="13"/>
  <c r="X53" i="13"/>
  <c r="N53" i="13"/>
  <c r="Q53" i="13"/>
  <c r="T53" i="13"/>
  <c r="W53" i="13"/>
  <c r="P53" i="13"/>
  <c r="J53" i="13"/>
  <c r="M53" i="13"/>
  <c r="L53" i="13"/>
  <c r="S53" i="13"/>
  <c r="O53" i="13"/>
  <c r="D5" i="5" l="1"/>
  <c r="F5" i="5" s="1"/>
  <c r="E5" i="5" l="1"/>
</calcChain>
</file>

<file path=xl/sharedStrings.xml><?xml version="1.0" encoding="utf-8"?>
<sst xmlns="http://schemas.openxmlformats.org/spreadsheetml/2006/main" count="508" uniqueCount="218">
  <si>
    <t>Curso de graduação concluído em EQ</t>
  </si>
  <si>
    <t>Curso de graduação em outras Engenharias</t>
  </si>
  <si>
    <t>Curso de graduação concluído em outras áreas</t>
  </si>
  <si>
    <t>Especialização (Máximo 2 Especializações)</t>
  </si>
  <si>
    <t>Apresentação de Trabalhos (não considerados acima) em Eventos Técnico-Científicos. Nos últimos 5 anos completos até a data da avaliação. (Máximo 5 apresentações)</t>
  </si>
  <si>
    <t>Part. em Projeto de Ensino, Pesquisa ou Extensão enquanto acadêmico. Nos últimos 5 anos completos até a data da avaliação. (1 ponto/semestre - Máximo 6 semestres)</t>
  </si>
  <si>
    <t>Orientação em nível de Graduação (TCC, IC etc.). Nos últimos 5 anos completos até a data da avaliação. (limite de 10 pontos)</t>
  </si>
  <si>
    <t>Organização de Eventos. Nos últimos 5 anos completos até a data da avaliação. (limite 5 pontos) – pontuar por evento</t>
  </si>
  <si>
    <t>Participação em Projeto de Pesquisa, Ensino e Extensão. Nos últimos 5 anos completos até a data da avaliação. (limite de 10 pontos)</t>
  </si>
  <si>
    <t>Cursos de Curta Duração ministrados (limite de 2 pontos)</t>
  </si>
  <si>
    <t>Docência no Ensino Médio ou monitoria - 0,2 ponto a cada 12 meses (limite de 5 pontos) – contar ano completo</t>
  </si>
  <si>
    <t>Experiência Profissional em Engenharia e áreas afins 3 pontos a cada 12 meses (limite de 15 pontos) – contar ano completo</t>
  </si>
  <si>
    <t>Atividade Desenvolvida</t>
  </si>
  <si>
    <t>Peso</t>
  </si>
  <si>
    <t>Limite</t>
  </si>
  <si>
    <t>Qtd</t>
  </si>
  <si>
    <t>Pontos</t>
  </si>
  <si>
    <t>TOTAL</t>
  </si>
  <si>
    <t>Pontuação</t>
  </si>
  <si>
    <t>#</t>
  </si>
  <si>
    <t>Quantidade com mesma Pontuação</t>
  </si>
  <si>
    <t>Classificação para Bolsa de Mestrado</t>
  </si>
  <si>
    <t>Pesos</t>
  </si>
  <si>
    <t>Ingressantes</t>
  </si>
  <si>
    <t>Em Dissertação</t>
  </si>
  <si>
    <t>Apenas Disciplinas</t>
  </si>
  <si>
    <t>(A) A nota do curriculum Lattes do aluno – CLa;</t>
  </si>
  <si>
    <t>(B) O conceito obtido pelo aluno na disciplina de Nivelamento – CNa;
CNm será definido pelo maior CN dos ingressantes recentes;</t>
  </si>
  <si>
    <t>(C) O coeficiente de rendimento acumulado do aluno – CRa;
CRm definido pelo maior CR dos alunos PEQ e candidatos à bolsa;</t>
  </si>
  <si>
    <t>(D) O local de residência da família do aluno – LOa;
Fora da região/não se graduaram em Maringá - 10;
Fora da região/graduaram em Maringá - 5;
Região metropolitana/graduaram em Maringá - 0;</t>
  </si>
  <si>
    <t>(E) O estágio em que se encontra o aluno no curso – ESa;</t>
  </si>
  <si>
    <t>PFA = (CLA/CLM) x 10 x Peso A + (CNA/CNM) x 10 x Peso B + (CRA/CRM) x 10 x
Peso C + LOA x Peso D + (ESA/3) x 10 x Peso E</t>
  </si>
  <si>
    <t>Créditos</t>
  </si>
  <si>
    <t>Conceito</t>
  </si>
  <si>
    <t>Total</t>
  </si>
  <si>
    <t>Seminários de Mestrado</t>
  </si>
  <si>
    <t>Controle de Processos</t>
  </si>
  <si>
    <t>Metodologia do Ensino Superior</t>
  </si>
  <si>
    <t>Cinética e Reatores Químicos</t>
  </si>
  <si>
    <t>Nivelamento em Matemática Aplicada à Engenharia Química</t>
  </si>
  <si>
    <t>Semestre</t>
  </si>
  <si>
    <t>Estágio na Docência I</t>
  </si>
  <si>
    <t>Termodinâmica</t>
  </si>
  <si>
    <t>Modelagem e Simulação de Processos</t>
  </si>
  <si>
    <t>Separação Sólido-fluido</t>
  </si>
  <si>
    <t>Engenharia Bioquímica I</t>
  </si>
  <si>
    <t>Catálise Heterogênea</t>
  </si>
  <si>
    <t>Zeólitas</t>
  </si>
  <si>
    <t>Sistemas Particulados</t>
  </si>
  <si>
    <t>Adsorção</t>
  </si>
  <si>
    <t>Cidade</t>
  </si>
  <si>
    <t>UF</t>
  </si>
  <si>
    <t xml:space="preserve">Ensino Superior na Graduação – 5 pontos a cada 12 meses (limite de 25 pontos) (contar apenas ano completo) 
 </t>
  </si>
  <si>
    <t>Maringá</t>
  </si>
  <si>
    <t>São Jorge do Ivaí</t>
  </si>
  <si>
    <t>Astorga</t>
  </si>
  <si>
    <t>Jandaia do Sul</t>
  </si>
  <si>
    <t>CR Médio</t>
  </si>
  <si>
    <t>Universidade</t>
  </si>
  <si>
    <t>Graduação</t>
  </si>
  <si>
    <t>LOa</t>
  </si>
  <si>
    <t>Residencia da Família</t>
  </si>
  <si>
    <t>DESEMPATE</t>
  </si>
  <si>
    <t>-</t>
  </si>
  <si>
    <t>x</t>
  </si>
  <si>
    <t>Ingresso</t>
  </si>
  <si>
    <t xml:space="preserve">CLa </t>
  </si>
  <si>
    <t xml:space="preserve">CLm </t>
  </si>
  <si>
    <t xml:space="preserve">CRa </t>
  </si>
  <si>
    <t>CRm</t>
  </si>
  <si>
    <t xml:space="preserve">CNa </t>
  </si>
  <si>
    <t>CNm</t>
  </si>
  <si>
    <t xml:space="preserve">LOa </t>
  </si>
  <si>
    <t xml:space="preserve">ESa </t>
  </si>
  <si>
    <t>Nota
CL</t>
  </si>
  <si>
    <t>Nota
CN</t>
  </si>
  <si>
    <t>Peso
CL</t>
  </si>
  <si>
    <t>Peso
CN</t>
  </si>
  <si>
    <t>Peso
CR</t>
  </si>
  <si>
    <t>Nota
CR</t>
  </si>
  <si>
    <t>Peso
LO</t>
  </si>
  <si>
    <t>Nota
LO</t>
  </si>
  <si>
    <t>Peso
ES</t>
  </si>
  <si>
    <t>Nota
ES</t>
  </si>
  <si>
    <t>Integração Energética de Processos</t>
  </si>
  <si>
    <t>Bolsista</t>
  </si>
  <si>
    <t>Métodos Matemáticos em Engenharia Química I</t>
  </si>
  <si>
    <t>Fenômenos de Transporte</t>
  </si>
  <si>
    <t>Estágio na Docência II</t>
  </si>
  <si>
    <t>Seminários de Doutorado</t>
  </si>
  <si>
    <t>Métodos Matemáticos em Engª Química II</t>
  </si>
  <si>
    <t>Análise de Reatores Heterogêneos</t>
  </si>
  <si>
    <t>Cinética Enzimática e Biorreatores</t>
  </si>
  <si>
    <t>Controle de Poluição de Águas</t>
  </si>
  <si>
    <t>Controle e Modelagem de Processos com Redes Neuroniais</t>
  </si>
  <si>
    <t>Equipamentos de Troca Térmica</t>
  </si>
  <si>
    <t>Processos de Separação por Membranas</t>
  </si>
  <si>
    <t>Análise de Biorreatores</t>
  </si>
  <si>
    <t>Planejamento de Experimentos</t>
  </si>
  <si>
    <t>Resíduos Sólidos</t>
  </si>
  <si>
    <t>Poluição Atmosférica</t>
  </si>
  <si>
    <t>Tratamento Terciário de Resíduos Líquidos</t>
  </si>
  <si>
    <t>Processos de Separação Não Convencionais</t>
  </si>
  <si>
    <t>Propriedades Físicas dos Materiais</t>
  </si>
  <si>
    <t>Projeto de Catalisadores</t>
  </si>
  <si>
    <t>Propr. Termodinâmicas de Gases e Líquidos</t>
  </si>
  <si>
    <t>Modelagem do ELV Usando EDE Cúbicas</t>
  </si>
  <si>
    <t>Tópicos Especiais em Engenharia Química</t>
  </si>
  <si>
    <t>Problemas Especiais em Engenharia Química</t>
  </si>
  <si>
    <t>Otimização de Processos</t>
  </si>
  <si>
    <t>Integração Mássica de Processos</t>
  </si>
  <si>
    <t>Secagem</t>
  </si>
  <si>
    <t>Tratamentos para a Obtenção de Água Potável</t>
  </si>
  <si>
    <t>DEQ4049</t>
  </si>
  <si>
    <t>DEQ4050</t>
  </si>
  <si>
    <t>DEQ4002</t>
  </si>
  <si>
    <t>DEQ4005</t>
  </si>
  <si>
    <t>DEQ4003</t>
  </si>
  <si>
    <t>DEQ4030</t>
  </si>
  <si>
    <t>DEQ5003</t>
  </si>
  <si>
    <t>DEQ4056</t>
  </si>
  <si>
    <t>DEQ5002</t>
  </si>
  <si>
    <t>DEQ4004</t>
  </si>
  <si>
    <t>DEQ4006</t>
  </si>
  <si>
    <t>DEQ4007</t>
  </si>
  <si>
    <t>DEQ4008</t>
  </si>
  <si>
    <t>DEQ4009</t>
  </si>
  <si>
    <t>DEQ4010</t>
  </si>
  <si>
    <t>DEQ4013</t>
  </si>
  <si>
    <t>DEQ4014</t>
  </si>
  <si>
    <t>DEQ4015</t>
  </si>
  <si>
    <t>DEQ4018</t>
  </si>
  <si>
    <t>DEQ4019</t>
  </si>
  <si>
    <t>DEQ4021</t>
  </si>
  <si>
    <t>DEQ4022</t>
  </si>
  <si>
    <t>DEQ4027</t>
  </si>
  <si>
    <t>DEQ4032</t>
  </si>
  <si>
    <t>DEQ4033</t>
  </si>
  <si>
    <t>DEQ4034</t>
  </si>
  <si>
    <t>DEQ4035</t>
  </si>
  <si>
    <t>DEQ4036</t>
  </si>
  <si>
    <t>DEQ4037</t>
  </si>
  <si>
    <t>DEQ4038</t>
  </si>
  <si>
    <t>DEQ4039</t>
  </si>
  <si>
    <t>DEQ4040</t>
  </si>
  <si>
    <t>DEQ4041</t>
  </si>
  <si>
    <t>DEQ4042</t>
  </si>
  <si>
    <t>DEQ4043</t>
  </si>
  <si>
    <t>DEQ4044</t>
  </si>
  <si>
    <t>DEQ4046</t>
  </si>
  <si>
    <t>DEQ4047</t>
  </si>
  <si>
    <t>DEQ4048</t>
  </si>
  <si>
    <t>DEQ4058</t>
  </si>
  <si>
    <t>DEQ4078</t>
  </si>
  <si>
    <t>Part. em Eventos e Cursos de Curta Duração na Área ou Área Afim. Nos últimos 5 anos completos até a data da avaliação. (Limite de 10 pontos)</t>
  </si>
  <si>
    <t xml:space="preserve">Consultoria na Área ou Área Afim. Nos últimos 5 anos completos até a data da avaliação. (Limite de 10 pontos) </t>
  </si>
  <si>
    <t>Trabalhos Publicados em Anais de Eventos TécnicoCientíficos (completos). Trabalhos com 4 ou mais autores terão o valor dividido pelo número de autores. Nos últimos 5 anos completos até a data da avaliação. (Máximo 5 Trabalhos)</t>
  </si>
  <si>
    <t>Resumos ou Resumos Expandidos Publicados em Anais de Evento Técnico-Científicos. Resumos com 4 ou mais autores terão o valor dividido pelo número de autores. Nos últimos 5 anos completos até a data da avaliação. (Máximo 3 Resumos)</t>
  </si>
  <si>
    <t>Artigos em Revistas Especializadas na Área de Engenharias II da CAPES – QUALIS A1 Artigos com 4 ou mais autores terão o valor dividido pelo número de autores. Nos últimos 5 anos completos até a data da avaliação. - Máximo 4 artigos (equivale patente concedida e explorada)</t>
  </si>
  <si>
    <t>Artigos em Revistas Especializadas na Área de Engenharias II da CAPES – QUALIS A2. Artigos com 4 ou mais autores terão o valor dividido pelo número de autores. Máximo 4 artigos (equivale patente concedida)</t>
  </si>
  <si>
    <t>Artigos em Revistas Especializadas na Área de Engenharias II da CAPES – QUALIS B1. Artigos com 4 ou mais autores terão o valor dividido pelo número de autores. Máximo 4 artigos (equivale patente depositada)</t>
  </si>
  <si>
    <t>Artigos em Revistas Especializadas na Área de Engenharias II da CAPES – QUALIS B3, B4, B5. Artigos com 4 ou mais autores terão o valor dividido pelo número de autores. Nos últimos 5 anos completos até a data da avaliação. Máximo 4 artigos</t>
  </si>
  <si>
    <t>Artigos em Revistas Especializadas na Área de Engenharias II da CAPES – QUALIS B2. Artigos com 4 ou mais autores terão o valor dividido pelo número de autores. Nos últimos 5 anos completos até a data da avaliação. Máximo 4 artigos</t>
  </si>
  <si>
    <t>Valor Máximo</t>
  </si>
  <si>
    <t>Município</t>
  </si>
  <si>
    <t>Ângulo</t>
  </si>
  <si>
    <t>Atalaia</t>
  </si>
  <si>
    <t>Bom Sucesso</t>
  </si>
  <si>
    <t>Cambira</t>
  </si>
  <si>
    <t>Doutor Camargo</t>
  </si>
  <si>
    <t>Floraí</t>
  </si>
  <si>
    <t>Floresta</t>
  </si>
  <si>
    <t>Flórida</t>
  </si>
  <si>
    <t>Iguaraçu</t>
  </si>
  <si>
    <t>Itambé</t>
  </si>
  <si>
    <t>Ivatuba</t>
  </si>
  <si>
    <t>Lobato</t>
  </si>
  <si>
    <t>Mandaguari</t>
  </si>
  <si>
    <t>Mandaguaçu</t>
  </si>
  <si>
    <t>Marialva</t>
  </si>
  <si>
    <t>Munhoz de Melo</t>
  </si>
  <si>
    <t>Nova Esperança</t>
  </si>
  <si>
    <t>Ourizona</t>
  </si>
  <si>
    <t>Paiçandu</t>
  </si>
  <si>
    <t>Presidente Castelo Branco</t>
  </si>
  <si>
    <t>Santa Fé</t>
  </si>
  <si>
    <t>Sarandi</t>
  </si>
  <si>
    <t>REGIÃO METROPOLITANA DE MARINGÁ</t>
  </si>
  <si>
    <t>Distância (Km)</t>
  </si>
  <si>
    <t>Tecnologia Supercrítica</t>
  </si>
  <si>
    <t>Defesas</t>
  </si>
  <si>
    <t>Disciplinas</t>
  </si>
  <si>
    <t>CONDIÇÕES PARA RENOVAÇÃO DE BOLSA</t>
  </si>
  <si>
    <t>Residência</t>
  </si>
  <si>
    <t>Comprovante</t>
  </si>
  <si>
    <t>Seminários</t>
  </si>
  <si>
    <t>Vínculo UEM</t>
  </si>
  <si>
    <t>Relatório</t>
  </si>
  <si>
    <t>Primeiro Semestre, Março de 2017</t>
  </si>
  <si>
    <t>Fonte: IBGE 2013</t>
  </si>
  <si>
    <t>Candidatos para Bolsa de Mestrado
(**) Não está apto/Não enviou solicitação</t>
  </si>
  <si>
    <t>Tempo de integralização da graduação padrão</t>
  </si>
  <si>
    <t>Tempo de integralização da graduação acima de dois semestres do padrão</t>
  </si>
  <si>
    <t>Tempo de integralização da graduação de até dois semestres além do padrão</t>
  </si>
  <si>
    <t>Esa (Preencher CR Antes)</t>
  </si>
  <si>
    <t>Exemplo 01</t>
  </si>
  <si>
    <t>Exemplo 02</t>
  </si>
  <si>
    <t>Exemplo 03</t>
  </si>
  <si>
    <t>2016-01</t>
  </si>
  <si>
    <t>2016-02</t>
  </si>
  <si>
    <t>CNPq</t>
  </si>
  <si>
    <t>Toledo</t>
  </si>
  <si>
    <t>PR</t>
  </si>
  <si>
    <t>UEM</t>
  </si>
  <si>
    <t>Unioeste</t>
  </si>
  <si>
    <t>S</t>
  </si>
  <si>
    <t>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</si>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</sst>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\-;\-"/>
    <numFmt numFmtId="165" formatCode="0.0;\-;\-"/>
    <numFmt numFmtId="166" formatCode="0.00;\-;\-"/>
    <numFmt numFmtId="167" formatCode="0.00_ ;\-0.00\ "/>
    <numFmt numFmtId="168" formatCode="0\ &quot;h&quot;;\-;\-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4" borderId="31" xfId="0" applyFont="1" applyFill="1" applyBorder="1" applyAlignment="1">
      <alignment horizontal="left" vertical="center" wrapText="1"/>
    </xf>
    <xf numFmtId="164" fontId="0" fillId="2" borderId="0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34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left" vertical="center" wrapText="1"/>
    </xf>
    <xf numFmtId="164" fontId="0" fillId="2" borderId="38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32" xfId="0" applyFont="1" applyFill="1" applyBorder="1" applyAlignment="1">
      <alignment horizontal="left" vertical="center" wrapText="1"/>
    </xf>
    <xf numFmtId="166" fontId="0" fillId="2" borderId="26" xfId="0" applyNumberFormat="1" applyFill="1" applyBorder="1" applyAlignment="1">
      <alignment horizontal="center" vertical="center"/>
    </xf>
    <xf numFmtId="166" fontId="0" fillId="4" borderId="26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166" fontId="2" fillId="2" borderId="50" xfId="0" applyNumberFormat="1" applyFont="1" applyFill="1" applyBorder="1" applyAlignment="1">
      <alignment horizontal="center" vertical="center"/>
    </xf>
    <xf numFmtId="166" fontId="2" fillId="2" borderId="15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/>
    </xf>
    <xf numFmtId="166" fontId="9" fillId="3" borderId="9" xfId="0" applyNumberFormat="1" applyFont="1" applyFill="1" applyBorder="1" applyAlignment="1">
      <alignment horizontal="center" vertical="center" textRotation="90"/>
    </xf>
    <xf numFmtId="166" fontId="2" fillId="4" borderId="17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2" borderId="17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38" xfId="0" applyNumberFormat="1" applyFill="1" applyBorder="1" applyAlignment="1">
      <alignment horizontal="center" vertical="center"/>
    </xf>
    <xf numFmtId="166" fontId="0" fillId="2" borderId="33" xfId="0" applyNumberFormat="1" applyFill="1" applyBorder="1" applyAlignment="1">
      <alignment horizontal="center" vertical="center"/>
    </xf>
    <xf numFmtId="166" fontId="0" fillId="2" borderId="34" xfId="0" applyNumberFormat="1" applyFill="1" applyBorder="1" applyAlignment="1">
      <alignment horizontal="center" vertical="center"/>
    </xf>
    <xf numFmtId="166" fontId="0" fillId="4" borderId="14" xfId="0" applyNumberFormat="1" applyFill="1" applyBorder="1" applyAlignment="1">
      <alignment horizontal="left" vertical="center" wrapText="1"/>
    </xf>
    <xf numFmtId="166" fontId="0" fillId="2" borderId="25" xfId="0" applyNumberFormat="1" applyFill="1" applyBorder="1" applyAlignment="1">
      <alignment horizontal="center" vertical="center"/>
    </xf>
    <xf numFmtId="166" fontId="0" fillId="4" borderId="25" xfId="0" applyNumberFormat="1" applyFill="1" applyBorder="1" applyAlignment="1">
      <alignment horizontal="center" vertical="center"/>
    </xf>
    <xf numFmtId="166" fontId="0" fillId="4" borderId="18" xfId="0" applyNumberFormat="1" applyFill="1" applyBorder="1" applyAlignment="1">
      <alignment horizontal="center" vertical="center"/>
    </xf>
    <xf numFmtId="166" fontId="0" fillId="4" borderId="6" xfId="0" applyNumberFormat="1" applyFill="1" applyBorder="1" applyAlignment="1">
      <alignment horizontal="left" vertical="center" wrapText="1"/>
    </xf>
    <xf numFmtId="166" fontId="0" fillId="4" borderId="7" xfId="0" applyNumberFormat="1" applyFill="1" applyBorder="1" applyAlignment="1">
      <alignment horizontal="center" vertical="center"/>
    </xf>
    <xf numFmtId="166" fontId="2" fillId="4" borderId="5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left" vertical="center" wrapText="1"/>
    </xf>
    <xf numFmtId="166" fontId="8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Alignment="1">
      <alignment horizontal="left" vertical="center" wrapText="1"/>
    </xf>
    <xf numFmtId="166" fontId="3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3" borderId="20" xfId="0" applyNumberFormat="1" applyFont="1" applyFill="1" applyBorder="1" applyAlignment="1">
      <alignment horizontal="center" vertical="center" textRotation="90"/>
    </xf>
    <xf numFmtId="166" fontId="9" fillId="2" borderId="0" xfId="0" applyNumberFormat="1" applyFont="1" applyFill="1" applyAlignment="1">
      <alignment horizontal="center" vertical="center"/>
    </xf>
    <xf numFmtId="166" fontId="8" fillId="2" borderId="17" xfId="0" applyNumberFormat="1" applyFont="1" applyFill="1" applyBorder="1" applyAlignment="1">
      <alignment horizontal="center" vertical="center"/>
    </xf>
    <xf numFmtId="166" fontId="8" fillId="4" borderId="16" xfId="0" applyNumberFormat="1" applyFont="1" applyFill="1" applyBorder="1" applyAlignment="1">
      <alignment horizontal="center" vertical="center"/>
    </xf>
    <xf numFmtId="166" fontId="8" fillId="2" borderId="16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4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166" fontId="2" fillId="4" borderId="8" xfId="0" applyNumberFormat="1" applyFont="1" applyFill="1" applyBorder="1" applyAlignment="1">
      <alignment horizontal="right" vertical="center" wrapText="1"/>
    </xf>
    <xf numFmtId="166" fontId="0" fillId="2" borderId="24" xfId="0" applyNumberFormat="1" applyFill="1" applyBorder="1" applyAlignment="1">
      <alignment horizontal="center" vertical="center"/>
    </xf>
    <xf numFmtId="166" fontId="8" fillId="2" borderId="12" xfId="0" applyNumberFormat="1" applyFont="1" applyFill="1" applyBorder="1" applyAlignment="1">
      <alignment horizontal="center" vertical="center"/>
    </xf>
    <xf numFmtId="166" fontId="8" fillId="4" borderId="11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166" fontId="2" fillId="3" borderId="4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2" fillId="3" borderId="61" xfId="0" applyNumberFormat="1" applyFont="1" applyFill="1" applyBorder="1" applyAlignment="1">
      <alignment horizontal="center" vertical="center" wrapText="1"/>
    </xf>
    <xf numFmtId="164" fontId="12" fillId="2" borderId="62" xfId="0" applyNumberFormat="1" applyFont="1" applyFill="1" applyBorder="1" applyAlignment="1">
      <alignment horizontal="center" vertical="center" wrapText="1"/>
    </xf>
    <xf numFmtId="164" fontId="12" fillId="2" borderId="63" xfId="0" applyNumberFormat="1" applyFont="1" applyFill="1" applyBorder="1" applyAlignment="1">
      <alignment horizontal="center" vertical="center" wrapText="1"/>
    </xf>
    <xf numFmtId="164" fontId="12" fillId="2" borderId="64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164" fontId="0" fillId="2" borderId="49" xfId="0" applyNumberFormat="1" applyFill="1" applyBorder="1" applyAlignment="1">
      <alignment horizontal="center" vertical="center"/>
    </xf>
    <xf numFmtId="164" fontId="0" fillId="2" borderId="50" xfId="0" applyNumberFormat="1" applyFill="1" applyBorder="1" applyAlignment="1">
      <alignment horizontal="center" vertical="center"/>
    </xf>
    <xf numFmtId="164" fontId="0" fillId="2" borderId="53" xfId="0" applyNumberFormat="1" applyFill="1" applyBorder="1" applyAlignment="1">
      <alignment horizontal="center" vertical="center"/>
    </xf>
    <xf numFmtId="164" fontId="0" fillId="2" borderId="65" xfId="0" applyNumberFormat="1" applyFill="1" applyBorder="1" applyAlignment="1">
      <alignment horizontal="center" vertical="center"/>
    </xf>
    <xf numFmtId="164" fontId="0" fillId="2" borderId="66" xfId="0" applyNumberFormat="1" applyFill="1" applyBorder="1" applyAlignment="1">
      <alignment horizontal="center" vertical="center"/>
    </xf>
    <xf numFmtId="164" fontId="0" fillId="2" borderId="67" xfId="0" applyNumberFormat="1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2" borderId="52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 wrapText="1"/>
    </xf>
    <xf numFmtId="166" fontId="2" fillId="3" borderId="4" xfId="0" applyNumberFormat="1" applyFont="1" applyFill="1" applyBorder="1" applyAlignment="1">
      <alignment horizontal="center" vertical="center" textRotation="90" wrapText="1"/>
    </xf>
    <xf numFmtId="166" fontId="12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0" fillId="2" borderId="0" xfId="0" applyNumberFormat="1" applyFont="1" applyFill="1" applyAlignment="1">
      <alignment horizontal="center" vertical="center" wrapText="1"/>
    </xf>
    <xf numFmtId="166" fontId="0" fillId="2" borderId="0" xfId="0" applyNumberFormat="1" applyFont="1" applyFill="1" applyBorder="1" applyAlignment="1">
      <alignment horizontal="center" vertical="center"/>
    </xf>
    <xf numFmtId="166" fontId="0" fillId="2" borderId="0" xfId="0" applyNumberFormat="1" applyFont="1" applyFill="1" applyAlignment="1">
      <alignment horizontal="center" vertical="center"/>
    </xf>
    <xf numFmtId="0" fontId="0" fillId="4" borderId="31" xfId="0" applyFill="1" applyBorder="1" applyAlignment="1">
      <alignment horizontal="left" vertical="center" wrapText="1"/>
    </xf>
    <xf numFmtId="167" fontId="0" fillId="2" borderId="0" xfId="0" applyNumberFormat="1" applyFill="1" applyBorder="1" applyAlignment="1">
      <alignment horizontal="center" vertical="center"/>
    </xf>
    <xf numFmtId="166" fontId="13" fillId="2" borderId="60" xfId="0" applyNumberFormat="1" applyFont="1" applyFill="1" applyBorder="1" applyAlignment="1">
      <alignment horizontal="center" vertical="center" wrapText="1"/>
    </xf>
    <xf numFmtId="166" fontId="13" fillId="4" borderId="69" xfId="0" applyNumberFormat="1" applyFont="1" applyFill="1" applyBorder="1" applyAlignment="1">
      <alignment horizontal="center" vertical="center"/>
    </xf>
    <xf numFmtId="166" fontId="13" fillId="2" borderId="49" xfId="0" applyNumberFormat="1" applyFont="1" applyFill="1" applyBorder="1" applyAlignment="1">
      <alignment horizontal="center" vertical="center" wrapText="1"/>
    </xf>
    <xf numFmtId="166" fontId="13" fillId="4" borderId="50" xfId="0" applyNumberFormat="1" applyFont="1" applyFill="1" applyBorder="1" applyAlignment="1">
      <alignment horizontal="center" vertical="center"/>
    </xf>
    <xf numFmtId="166" fontId="13" fillId="2" borderId="65" xfId="0" applyNumberFormat="1" applyFont="1" applyFill="1" applyBorder="1" applyAlignment="1">
      <alignment horizontal="center" vertical="center" wrapText="1"/>
    </xf>
    <xf numFmtId="166" fontId="13" fillId="4" borderId="66" xfId="0" applyNumberFormat="1" applyFont="1" applyFill="1" applyBorder="1" applyAlignment="1">
      <alignment horizontal="center" vertical="center"/>
    </xf>
    <xf numFmtId="166" fontId="2" fillId="4" borderId="70" xfId="0" applyNumberFormat="1" applyFont="1" applyFill="1" applyBorder="1" applyAlignment="1">
      <alignment horizontal="center" vertical="center"/>
    </xf>
    <xf numFmtId="166" fontId="2" fillId="4" borderId="67" xfId="0" applyNumberFormat="1" applyFont="1" applyFill="1" applyBorder="1" applyAlignment="1">
      <alignment horizontal="center" vertical="center"/>
    </xf>
    <xf numFmtId="166" fontId="12" fillId="2" borderId="69" xfId="0" applyNumberFormat="1" applyFont="1" applyFill="1" applyBorder="1" applyAlignment="1">
      <alignment horizontal="center" vertical="center"/>
    </xf>
    <xf numFmtId="166" fontId="12" fillId="2" borderId="50" xfId="0" applyNumberFormat="1" applyFont="1" applyFill="1" applyBorder="1" applyAlignment="1">
      <alignment horizontal="center" vertical="center"/>
    </xf>
    <xf numFmtId="166" fontId="12" fillId="2" borderId="66" xfId="0" applyNumberFormat="1" applyFont="1" applyFill="1" applyBorder="1" applyAlignment="1">
      <alignment horizontal="center" vertical="center"/>
    </xf>
    <xf numFmtId="166" fontId="2" fillId="2" borderId="70" xfId="0" applyNumberFormat="1" applyFont="1" applyFill="1" applyBorder="1" applyAlignment="1">
      <alignment horizontal="center" vertical="center"/>
    </xf>
    <xf numFmtId="166" fontId="2" fillId="2" borderId="53" xfId="0" applyNumberFormat="1" applyFont="1" applyFill="1" applyBorder="1" applyAlignment="1">
      <alignment horizontal="center" vertical="center"/>
    </xf>
    <xf numFmtId="166" fontId="2" fillId="2" borderId="67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 wrapText="1"/>
    </xf>
    <xf numFmtId="166" fontId="13" fillId="2" borderId="0" xfId="0" applyNumberFormat="1" applyFont="1" applyFill="1" applyBorder="1" applyAlignment="1">
      <alignment horizontal="center" vertical="center"/>
    </xf>
    <xf numFmtId="166" fontId="13" fillId="4" borderId="60" xfId="0" applyNumberFormat="1" applyFont="1" applyFill="1" applyBorder="1" applyAlignment="1">
      <alignment horizontal="center" vertical="center" wrapText="1"/>
    </xf>
    <xf numFmtId="166" fontId="13" fillId="4" borderId="49" xfId="0" applyNumberFormat="1" applyFont="1" applyFill="1" applyBorder="1" applyAlignment="1">
      <alignment horizontal="center" vertical="center" wrapText="1"/>
    </xf>
    <xf numFmtId="166" fontId="13" fillId="4" borderId="65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center" vertical="center"/>
    </xf>
    <xf numFmtId="166" fontId="13" fillId="2" borderId="69" xfId="0" applyNumberFormat="1" applyFont="1" applyFill="1" applyBorder="1" applyAlignment="1">
      <alignment horizontal="center" vertical="center"/>
    </xf>
    <xf numFmtId="166" fontId="13" fillId="2" borderId="50" xfId="0" applyNumberFormat="1" applyFont="1" applyFill="1" applyBorder="1" applyAlignment="1">
      <alignment horizontal="center" vertical="center"/>
    </xf>
    <xf numFmtId="166" fontId="13" fillId="2" borderId="66" xfId="0" applyNumberFormat="1" applyFont="1" applyFill="1" applyBorder="1" applyAlignment="1">
      <alignment horizontal="center" vertical="center"/>
    </xf>
    <xf numFmtId="166" fontId="12" fillId="4" borderId="69" xfId="0" applyNumberFormat="1" applyFont="1" applyFill="1" applyBorder="1" applyAlignment="1">
      <alignment horizontal="center" vertical="center"/>
    </xf>
    <xf numFmtId="166" fontId="12" fillId="4" borderId="50" xfId="0" applyNumberFormat="1" applyFont="1" applyFill="1" applyBorder="1" applyAlignment="1">
      <alignment horizontal="center" vertical="center"/>
    </xf>
    <xf numFmtId="166" fontId="12" fillId="4" borderId="66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 wrapText="1"/>
    </xf>
    <xf numFmtId="166" fontId="15" fillId="4" borderId="69" xfId="0" applyNumberFormat="1" applyFont="1" applyFill="1" applyBorder="1" applyAlignment="1">
      <alignment horizontal="center" vertical="center"/>
    </xf>
    <xf numFmtId="166" fontId="15" fillId="4" borderId="50" xfId="0" applyNumberFormat="1" applyFont="1" applyFill="1" applyBorder="1" applyAlignment="1">
      <alignment horizontal="center" vertical="center"/>
    </xf>
    <xf numFmtId="166" fontId="15" fillId="4" borderId="66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7" fillId="3" borderId="71" xfId="0" applyNumberFormat="1" applyFont="1" applyFill="1" applyBorder="1" applyAlignment="1">
      <alignment horizontal="center" vertical="center" wrapText="1"/>
    </xf>
    <xf numFmtId="166" fontId="7" fillId="3" borderId="72" xfId="0" applyNumberFormat="1" applyFont="1" applyFill="1" applyBorder="1" applyAlignment="1">
      <alignment horizontal="center" vertical="center" wrapText="1"/>
    </xf>
    <xf numFmtId="166" fontId="0" fillId="2" borderId="74" xfId="0" applyNumberFormat="1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5" xfId="0" applyFill="1" applyBorder="1" applyAlignment="1">
      <alignment horizontal="left" vertical="center" wrapText="1"/>
    </xf>
    <xf numFmtId="164" fontId="0" fillId="2" borderId="75" xfId="0" applyNumberFormat="1" applyFill="1" applyBorder="1" applyAlignment="1">
      <alignment horizontal="center" vertical="center" wrapText="1"/>
    </xf>
    <xf numFmtId="164" fontId="0" fillId="4" borderId="38" xfId="0" applyNumberFormat="1" applyFill="1" applyBorder="1" applyAlignment="1">
      <alignment horizontal="center" vertical="center"/>
    </xf>
    <xf numFmtId="164" fontId="0" fillId="4" borderId="33" xfId="0" applyNumberFormat="1" applyFill="1" applyBorder="1" applyAlignment="1">
      <alignment horizontal="center" vertical="center"/>
    </xf>
    <xf numFmtId="164" fontId="0" fillId="4" borderId="34" xfId="0" applyNumberForma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0" fontId="0" fillId="2" borderId="0" xfId="0" applyFill="1"/>
    <xf numFmtId="165" fontId="0" fillId="2" borderId="37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165" fontId="0" fillId="2" borderId="32" xfId="0" applyNumberFormat="1" applyFill="1" applyBorder="1" applyAlignment="1">
      <alignment horizontal="center" vertical="center"/>
    </xf>
    <xf numFmtId="164" fontId="12" fillId="4" borderId="62" xfId="0" applyNumberFormat="1" applyFont="1" applyFill="1" applyBorder="1" applyAlignment="1">
      <alignment horizontal="center" vertical="center" wrapText="1"/>
    </xf>
    <xf numFmtId="164" fontId="12" fillId="4" borderId="63" xfId="0" applyNumberFormat="1" applyFont="1" applyFill="1" applyBorder="1" applyAlignment="1">
      <alignment horizontal="center" vertical="center" wrapText="1"/>
    </xf>
    <xf numFmtId="164" fontId="12" fillId="4" borderId="64" xfId="0" applyNumberFormat="1" applyFont="1" applyFill="1" applyBorder="1" applyAlignment="1">
      <alignment horizontal="center" vertical="center" wrapText="1"/>
    </xf>
    <xf numFmtId="164" fontId="0" fillId="4" borderId="47" xfId="0" applyNumberForma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6" fontId="0" fillId="4" borderId="52" xfId="0" applyNumberFormat="1" applyFill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4" borderId="50" xfId="0" applyNumberFormat="1" applyFill="1" applyBorder="1" applyAlignment="1">
      <alignment horizontal="center" vertical="center"/>
    </xf>
    <xf numFmtId="166" fontId="0" fillId="4" borderId="53" xfId="0" applyNumberFormat="1" applyFill="1" applyBorder="1" applyAlignment="1">
      <alignment horizontal="center" vertical="center"/>
    </xf>
    <xf numFmtId="164" fontId="0" fillId="4" borderId="65" xfId="0" applyNumberFormat="1" applyFill="1" applyBorder="1" applyAlignment="1">
      <alignment horizontal="center" vertical="center"/>
    </xf>
    <xf numFmtId="164" fontId="0" fillId="4" borderId="66" xfId="0" applyNumberFormat="1" applyFill="1" applyBorder="1" applyAlignment="1">
      <alignment horizontal="center" vertical="center"/>
    </xf>
    <xf numFmtId="166" fontId="0" fillId="4" borderId="67" xfId="0" applyNumberFormat="1" applyFill="1" applyBorder="1" applyAlignment="1">
      <alignment horizontal="center" vertical="center"/>
    </xf>
    <xf numFmtId="164" fontId="0" fillId="4" borderId="52" xfId="0" applyNumberForma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horizontal="center" vertical="center"/>
    </xf>
    <xf numFmtId="164" fontId="0" fillId="4" borderId="67" xfId="0" applyNumberFormat="1" applyFill="1" applyBorder="1" applyAlignment="1">
      <alignment horizontal="center" vertical="center"/>
    </xf>
    <xf numFmtId="166" fontId="2" fillId="2" borderId="51" xfId="0" applyNumberFormat="1" applyFont="1" applyFill="1" applyBorder="1" applyAlignment="1">
      <alignment horizontal="center" vertical="center"/>
    </xf>
    <xf numFmtId="166" fontId="2" fillId="4" borderId="56" xfId="0" applyNumberFormat="1" applyFont="1" applyFill="1" applyBorder="1" applyAlignment="1">
      <alignment horizontal="center" vertical="center"/>
    </xf>
    <xf numFmtId="166" fontId="2" fillId="2" borderId="56" xfId="0" applyNumberFormat="1" applyFont="1" applyFill="1" applyBorder="1" applyAlignment="1">
      <alignment horizontal="center" vertical="center"/>
    </xf>
    <xf numFmtId="166" fontId="12" fillId="2" borderId="48" xfId="0" applyNumberFormat="1" applyFont="1" applyFill="1" applyBorder="1" applyAlignment="1">
      <alignment horizontal="center" vertical="center"/>
    </xf>
    <xf numFmtId="166" fontId="12" fillId="4" borderId="54" xfId="0" applyNumberFormat="1" applyFont="1" applyFill="1" applyBorder="1" applyAlignment="1">
      <alignment horizontal="center" vertical="center"/>
    </xf>
    <xf numFmtId="166" fontId="12" fillId="2" borderId="54" xfId="0" applyNumberFormat="1" applyFont="1" applyFill="1" applyBorder="1" applyAlignment="1">
      <alignment horizontal="center" vertical="center"/>
    </xf>
    <xf numFmtId="166" fontId="12" fillId="4" borderId="55" xfId="0" applyNumberFormat="1" applyFont="1" applyFill="1" applyBorder="1" applyAlignment="1">
      <alignment horizontal="center" vertical="center"/>
    </xf>
    <xf numFmtId="166" fontId="12" fillId="2" borderId="55" xfId="0" applyNumberFormat="1" applyFont="1" applyFill="1" applyBorder="1" applyAlignment="1">
      <alignment horizontal="center" vertical="center"/>
    </xf>
    <xf numFmtId="166" fontId="0" fillId="2" borderId="37" xfId="0" applyNumberFormat="1" applyFill="1" applyBorder="1" applyAlignment="1">
      <alignment horizontal="center" vertical="center"/>
    </xf>
    <xf numFmtId="166" fontId="0" fillId="2" borderId="29" xfId="0" applyNumberFormat="1" applyFill="1" applyBorder="1" applyAlignment="1">
      <alignment horizontal="center" vertical="center"/>
    </xf>
    <xf numFmtId="166" fontId="0" fillId="2" borderId="32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6" fontId="2" fillId="2" borderId="37" xfId="0" applyNumberFormat="1" applyFont="1" applyFill="1" applyBorder="1" applyAlignment="1">
      <alignment horizontal="center" vertical="center"/>
    </xf>
    <xf numFmtId="166" fontId="15" fillId="2" borderId="69" xfId="0" applyNumberFormat="1" applyFont="1" applyFill="1" applyBorder="1" applyAlignment="1">
      <alignment horizontal="center" vertical="center"/>
    </xf>
    <xf numFmtId="166" fontId="2" fillId="2" borderId="69" xfId="0" applyNumberFormat="1" applyFont="1" applyFill="1" applyBorder="1" applyAlignment="1">
      <alignment horizontal="center" vertical="center"/>
    </xf>
    <xf numFmtId="166" fontId="2" fillId="2" borderId="29" xfId="0" applyNumberFormat="1" applyFont="1" applyFill="1" applyBorder="1" applyAlignment="1">
      <alignment horizontal="center" vertical="center"/>
    </xf>
    <xf numFmtId="166" fontId="15" fillId="2" borderId="50" xfId="0" applyNumberFormat="1" applyFont="1" applyFill="1" applyBorder="1" applyAlignment="1">
      <alignment horizontal="center" vertical="center"/>
    </xf>
    <xf numFmtId="166" fontId="2" fillId="2" borderId="32" xfId="0" applyNumberFormat="1" applyFont="1" applyFill="1" applyBorder="1" applyAlignment="1">
      <alignment horizontal="center" vertical="center"/>
    </xf>
    <xf numFmtId="166" fontId="15" fillId="2" borderId="66" xfId="0" applyNumberFormat="1" applyFont="1" applyFill="1" applyBorder="1" applyAlignment="1">
      <alignment horizontal="center" vertical="center"/>
    </xf>
    <xf numFmtId="166" fontId="2" fillId="2" borderId="66" xfId="0" applyNumberFormat="1" applyFont="1" applyFill="1" applyBorder="1" applyAlignment="1">
      <alignment horizontal="center" vertical="center"/>
    </xf>
    <xf numFmtId="166" fontId="14" fillId="4" borderId="60" xfId="0" applyNumberFormat="1" applyFont="1" applyFill="1" applyBorder="1" applyAlignment="1">
      <alignment horizontal="center" vertical="center" wrapText="1"/>
    </xf>
    <xf numFmtId="166" fontId="8" fillId="4" borderId="69" xfId="0" applyNumberFormat="1" applyFont="1" applyFill="1" applyBorder="1" applyAlignment="1">
      <alignment horizontal="center" vertical="center"/>
    </xf>
    <xf numFmtId="166" fontId="14" fillId="4" borderId="49" xfId="0" applyNumberFormat="1" applyFont="1" applyFill="1" applyBorder="1" applyAlignment="1">
      <alignment horizontal="center" vertical="center" wrapText="1"/>
    </xf>
    <xf numFmtId="166" fontId="8" fillId="4" borderId="50" xfId="0" applyNumberFormat="1" applyFont="1" applyFill="1" applyBorder="1" applyAlignment="1">
      <alignment horizontal="center" vertical="center"/>
    </xf>
    <xf numFmtId="166" fontId="14" fillId="4" borderId="65" xfId="0" applyNumberFormat="1" applyFont="1" applyFill="1" applyBorder="1" applyAlignment="1">
      <alignment horizontal="center" vertical="center" wrapText="1"/>
    </xf>
    <xf numFmtId="166" fontId="8" fillId="4" borderId="66" xfId="0" applyNumberFormat="1" applyFont="1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 wrapText="1"/>
    </xf>
    <xf numFmtId="0" fontId="0" fillId="4" borderId="63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0" fillId="2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left" vertical="center" wrapText="1"/>
    </xf>
    <xf numFmtId="0" fontId="0" fillId="2" borderId="85" xfId="0" applyFill="1" applyBorder="1" applyAlignment="1">
      <alignment horizontal="center" vertical="center" wrapText="1"/>
    </xf>
    <xf numFmtId="0" fontId="0" fillId="4" borderId="85" xfId="0" applyFill="1" applyBorder="1" applyAlignment="1">
      <alignment horizontal="center" vertical="center" wrapText="1"/>
    </xf>
    <xf numFmtId="0" fontId="0" fillId="2" borderId="75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166" fontId="7" fillId="3" borderId="72" xfId="0" applyNumberFormat="1" applyFont="1" applyFill="1" applyBorder="1" applyAlignment="1">
      <alignment horizontal="center" vertical="top" wrapText="1"/>
    </xf>
    <xf numFmtId="166" fontId="7" fillId="3" borderId="73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/>
    </xf>
    <xf numFmtId="166" fontId="12" fillId="4" borderId="18" xfId="0" applyNumberFormat="1" applyFont="1" applyFill="1" applyBorder="1" applyAlignment="1">
      <alignment horizontal="center" vertical="center"/>
    </xf>
    <xf numFmtId="166" fontId="12" fillId="4" borderId="7" xfId="0" applyNumberFormat="1" applyFont="1" applyFill="1" applyBorder="1" applyAlignment="1">
      <alignment horizontal="center" vertical="center"/>
    </xf>
    <xf numFmtId="166" fontId="12" fillId="4" borderId="13" xfId="0" applyNumberFormat="1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textRotation="90" wrapText="1"/>
    </xf>
    <xf numFmtId="0" fontId="2" fillId="3" borderId="40" xfId="0" applyFont="1" applyFill="1" applyBorder="1" applyAlignment="1">
      <alignment horizontal="center" vertical="center" textRotation="90" wrapText="1"/>
    </xf>
    <xf numFmtId="0" fontId="2" fillId="3" borderId="41" xfId="0" applyFont="1" applyFill="1" applyBorder="1" applyAlignment="1">
      <alignment horizontal="center" vertical="center" textRotation="90" wrapText="1"/>
    </xf>
    <xf numFmtId="0" fontId="2" fillId="4" borderId="3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 wrapText="1"/>
    </xf>
    <xf numFmtId="164" fontId="10" fillId="4" borderId="34" xfId="0" applyNumberFormat="1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2" fillId="4" borderId="88" xfId="0" applyFont="1" applyFill="1" applyBorder="1" applyAlignment="1">
      <alignment horizontal="center" vertical="center"/>
    </xf>
    <xf numFmtId="0" fontId="5" fillId="3" borderId="91" xfId="0" applyFont="1" applyFill="1" applyBorder="1" applyAlignment="1">
      <alignment horizontal="center" vertical="center" wrapText="1"/>
    </xf>
    <xf numFmtId="166" fontId="12" fillId="4" borderId="94" xfId="0" applyNumberFormat="1" applyFont="1" applyFill="1" applyBorder="1" applyAlignment="1">
      <alignment horizontal="center" vertical="center"/>
    </xf>
    <xf numFmtId="166" fontId="12" fillId="4" borderId="95" xfId="0" applyNumberFormat="1" applyFont="1" applyFill="1" applyBorder="1" applyAlignment="1">
      <alignment horizontal="center" vertical="center"/>
    </xf>
    <xf numFmtId="166" fontId="2" fillId="4" borderId="96" xfId="0" applyNumberFormat="1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166" fontId="9" fillId="3" borderId="98" xfId="0" applyNumberFormat="1" applyFont="1" applyFill="1" applyBorder="1" applyAlignment="1">
      <alignment horizontal="center" vertical="center" textRotation="90"/>
    </xf>
    <xf numFmtId="166" fontId="6" fillId="2" borderId="74" xfId="0" applyNumberFormat="1" applyFont="1" applyFill="1" applyBorder="1" applyAlignment="1">
      <alignment horizontal="center" vertical="center"/>
    </xf>
    <xf numFmtId="166" fontId="9" fillId="2" borderId="74" xfId="0" applyNumberFormat="1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6" fontId="0" fillId="4" borderId="53" xfId="0" applyNumberForma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 vertical="center"/>
    </xf>
    <xf numFmtId="168" fontId="4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12" fillId="3" borderId="79" xfId="0" applyFont="1" applyFill="1" applyBorder="1" applyAlignment="1">
      <alignment horizontal="center" vertical="center" wrapText="1"/>
    </xf>
    <xf numFmtId="0" fontId="12" fillId="3" borderId="75" xfId="0" applyFont="1" applyFill="1" applyBorder="1" applyAlignment="1">
      <alignment horizontal="center" vertical="center" wrapText="1"/>
    </xf>
    <xf numFmtId="0" fontId="12" fillId="3" borderId="80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11" fillId="3" borderId="79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0" fillId="3" borderId="7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168" fontId="12" fillId="3" borderId="46" xfId="0" applyNumberFormat="1" applyFont="1" applyFill="1" applyBorder="1" applyAlignment="1">
      <alignment horizontal="center" vertical="center" wrapText="1"/>
    </xf>
    <xf numFmtId="168" fontId="12" fillId="3" borderId="76" xfId="0" applyNumberFormat="1" applyFont="1" applyFill="1" applyBorder="1" applyAlignment="1">
      <alignment horizontal="center" vertical="center" wrapText="1"/>
    </xf>
    <xf numFmtId="168" fontId="12" fillId="3" borderId="77" xfId="0" applyNumberFormat="1" applyFont="1" applyFill="1" applyBorder="1" applyAlignment="1">
      <alignment horizontal="center" vertical="center" wrapText="1"/>
    </xf>
    <xf numFmtId="166" fontId="6" fillId="3" borderId="42" xfId="0" applyNumberFormat="1" applyFont="1" applyFill="1" applyBorder="1" applyAlignment="1">
      <alignment horizontal="center" vertical="center" wrapText="1"/>
    </xf>
    <xf numFmtId="166" fontId="6" fillId="3" borderId="68" xfId="0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166" fontId="11" fillId="3" borderId="72" xfId="0" applyNumberFormat="1" applyFont="1" applyFill="1" applyBorder="1" applyAlignment="1">
      <alignment horizontal="center" vertical="center" wrapText="1"/>
    </xf>
    <xf numFmtId="166" fontId="11" fillId="3" borderId="99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6" fontId="5" fillId="3" borderId="97" xfId="0" applyNumberFormat="1" applyFont="1" applyFill="1" applyBorder="1" applyAlignment="1">
      <alignment horizontal="center" vertical="center" wrapText="1"/>
    </xf>
    <xf numFmtId="166" fontId="2" fillId="3" borderId="58" xfId="0" applyNumberFormat="1" applyFont="1" applyFill="1" applyBorder="1" applyAlignment="1">
      <alignment horizontal="center" vertical="center" wrapText="1"/>
    </xf>
    <xf numFmtId="166" fontId="2" fillId="3" borderId="59" xfId="0" applyNumberFormat="1" applyFont="1" applyFill="1" applyBorder="1" applyAlignment="1">
      <alignment horizontal="center" vertical="center" wrapText="1"/>
    </xf>
    <xf numFmtId="166" fontId="2" fillId="3" borderId="57" xfId="0" applyNumberFormat="1" applyFont="1" applyFill="1" applyBorder="1" applyAlignment="1">
      <alignment horizontal="center" vertical="center" wrapText="1"/>
    </xf>
    <xf numFmtId="166" fontId="5" fillId="3" borderId="21" xfId="0" applyNumberFormat="1" applyFont="1" applyFill="1" applyBorder="1" applyAlignment="1">
      <alignment horizontal="center" vertical="center" wrapText="1"/>
    </xf>
    <xf numFmtId="166" fontId="5" fillId="3" borderId="19" xfId="0" applyNumberFormat="1" applyFont="1" applyFill="1" applyBorder="1" applyAlignment="1">
      <alignment horizontal="center" vertical="center" wrapText="1"/>
    </xf>
    <xf numFmtId="166" fontId="6" fillId="3" borderId="22" xfId="0" applyNumberFormat="1" applyFont="1" applyFill="1" applyBorder="1" applyAlignment="1">
      <alignment horizontal="center" vertical="center" textRotation="90"/>
    </xf>
    <xf numFmtId="166" fontId="6" fillId="3" borderId="13" xfId="0" applyNumberFormat="1" applyFont="1" applyFill="1" applyBorder="1" applyAlignment="1">
      <alignment horizontal="center" vertical="center" textRotation="90"/>
    </xf>
    <xf numFmtId="166" fontId="6" fillId="3" borderId="23" xfId="0" applyNumberFormat="1" applyFont="1" applyFill="1" applyBorder="1" applyAlignment="1">
      <alignment horizontal="center" vertical="center" textRotation="90"/>
    </xf>
    <xf numFmtId="166" fontId="6" fillId="3" borderId="24" xfId="0" applyNumberFormat="1" applyFont="1" applyFill="1" applyBorder="1" applyAlignment="1">
      <alignment horizontal="center" vertical="center" textRotation="90"/>
    </xf>
    <xf numFmtId="166" fontId="6" fillId="3" borderId="21" xfId="0" applyNumberFormat="1" applyFont="1" applyFill="1" applyBorder="1" applyAlignment="1">
      <alignment horizontal="center" vertical="center" wrapText="1"/>
    </xf>
    <xf numFmtId="166" fontId="6" fillId="3" borderId="8" xfId="0" applyNumberFormat="1" applyFont="1" applyFill="1" applyBorder="1" applyAlignment="1">
      <alignment horizontal="center" vertical="center" wrapText="1"/>
    </xf>
    <xf numFmtId="166" fontId="11" fillId="3" borderId="58" xfId="0" applyNumberFormat="1" applyFont="1" applyFill="1" applyBorder="1" applyAlignment="1">
      <alignment horizontal="center" vertical="center" wrapText="1"/>
    </xf>
    <xf numFmtId="166" fontId="11" fillId="3" borderId="81" xfId="0" applyNumberFormat="1" applyFont="1" applyFill="1" applyBorder="1" applyAlignment="1">
      <alignment horizontal="center" vertical="center" wrapText="1"/>
    </xf>
    <xf numFmtId="166" fontId="2" fillId="3" borderId="45" xfId="0" applyNumberFormat="1" applyFont="1" applyFill="1" applyBorder="1" applyAlignment="1">
      <alignment horizontal="center" vertical="center" wrapText="1"/>
    </xf>
    <xf numFmtId="166" fontId="2" fillId="3" borderId="89" xfId="0" applyNumberFormat="1" applyFont="1" applyFill="1" applyBorder="1" applyAlignment="1">
      <alignment horizontal="center" vertical="center" wrapText="1"/>
    </xf>
    <xf numFmtId="166" fontId="2" fillId="3" borderId="90" xfId="0" applyNumberFormat="1" applyFont="1" applyFill="1" applyBorder="1" applyAlignment="1">
      <alignment horizontal="center" vertical="center" wrapText="1"/>
    </xf>
    <xf numFmtId="166" fontId="2" fillId="4" borderId="8" xfId="0" applyNumberFormat="1" applyFont="1" applyFill="1" applyBorder="1" applyAlignment="1">
      <alignment horizontal="center" vertical="center" wrapText="1"/>
    </xf>
    <xf numFmtId="166" fontId="2" fillId="4" borderId="12" xfId="0" applyNumberFormat="1" applyFont="1" applyFill="1" applyBorder="1" applyAlignment="1">
      <alignment horizontal="center" vertical="center" wrapText="1"/>
    </xf>
    <xf numFmtId="166" fontId="2" fillId="4" borderId="13" xfId="0" applyNumberFormat="1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5" fillId="3" borderId="91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zoomScale="85" zoomScaleNormal="85" workbookViewId="0">
      <selection activeCell="C6" sqref="C6"/>
    </sheetView>
  </sheetViews>
  <sheetFormatPr defaultColWidth="9.140625" defaultRowHeight="15" outlineLevelCol="1" x14ac:dyDescent="0.25"/>
  <cols>
    <col min="1" max="1" width="3.42578125" style="1" customWidth="1"/>
    <col min="2" max="2" width="6" style="2" customWidth="1"/>
    <col min="3" max="3" width="49.140625" style="5" customWidth="1"/>
    <col min="4" max="4" width="10" style="87" customWidth="1"/>
    <col min="5" max="5" width="13.5703125" style="87" customWidth="1"/>
    <col min="6" max="6" width="3" style="10" customWidth="1"/>
    <col min="7" max="7" width="11.28515625" style="1" customWidth="1"/>
    <col min="8" max="8" width="3" style="10" customWidth="1"/>
    <col min="9" max="9" width="7.28515625" style="1" customWidth="1"/>
    <col min="10" max="10" width="3" style="2" customWidth="1"/>
    <col min="11" max="11" width="26" style="1" customWidth="1" outlineLevel="1"/>
    <col min="12" max="12" width="6.5703125" style="1" customWidth="1" outlineLevel="1"/>
    <col min="13" max="13" width="3" style="2" customWidth="1"/>
    <col min="14" max="14" width="26" style="1" customWidth="1" outlineLevel="1"/>
    <col min="15" max="15" width="13" style="58" customWidth="1" outlineLevel="1"/>
    <col min="16" max="16" width="6.5703125" style="1" customWidth="1" outlineLevel="1"/>
    <col min="17" max="17" width="3" style="2" customWidth="1"/>
    <col min="18" max="18" width="4.7109375" style="2" customWidth="1" outlineLevel="1"/>
    <col min="19" max="19" width="4.7109375" style="5" customWidth="1" outlineLevel="1"/>
    <col min="20" max="25" width="4.7109375" style="87" customWidth="1" outlineLevel="1"/>
    <col min="26" max="26" width="3" style="2" customWidth="1"/>
    <col min="27" max="27" width="26" style="1" customWidth="1" outlineLevel="1"/>
    <col min="28" max="28" width="13.42578125" style="1" customWidth="1" outlineLevel="1"/>
    <col min="29" max="29" width="3" style="2" customWidth="1"/>
    <col min="30" max="30" width="9.140625" style="196"/>
    <col min="31" max="16384" width="9.140625" style="2"/>
  </cols>
  <sheetData>
    <row r="1" spans="1:30" ht="9" customHeight="1" x14ac:dyDescent="0.3">
      <c r="B1" s="1"/>
      <c r="R1" s="1"/>
    </row>
    <row r="2" spans="1:30" ht="35.25" customHeight="1" x14ac:dyDescent="0.25">
      <c r="B2" s="268" t="s">
        <v>198</v>
      </c>
      <c r="C2" s="269"/>
      <c r="D2" s="269"/>
      <c r="E2" s="270"/>
      <c r="G2" s="274" t="s">
        <v>204</v>
      </c>
      <c r="I2" s="274" t="s">
        <v>60</v>
      </c>
      <c r="K2" s="271" t="s">
        <v>61</v>
      </c>
      <c r="L2" s="272"/>
      <c r="N2" s="271" t="s">
        <v>59</v>
      </c>
      <c r="O2" s="273"/>
      <c r="P2" s="272"/>
      <c r="R2" s="271" t="s">
        <v>192</v>
      </c>
      <c r="S2" s="273"/>
      <c r="T2" s="273"/>
      <c r="U2" s="273"/>
      <c r="V2" s="273"/>
      <c r="W2" s="273"/>
      <c r="X2" s="273"/>
      <c r="Y2" s="272"/>
      <c r="AA2" s="271" t="s">
        <v>187</v>
      </c>
      <c r="AB2" s="272"/>
    </row>
    <row r="3" spans="1:30" s="4" customFormat="1" ht="72.75" customHeight="1" x14ac:dyDescent="0.25">
      <c r="A3" s="3"/>
      <c r="B3" s="149" t="s">
        <v>19</v>
      </c>
      <c r="C3" s="22" t="s">
        <v>200</v>
      </c>
      <c r="D3" s="22" t="s">
        <v>40</v>
      </c>
      <c r="E3" s="22" t="s">
        <v>85</v>
      </c>
      <c r="F3" s="23"/>
      <c r="G3" s="275"/>
      <c r="H3" s="23"/>
      <c r="I3" s="275"/>
      <c r="K3" s="22" t="s">
        <v>50</v>
      </c>
      <c r="L3" s="22" t="s">
        <v>51</v>
      </c>
      <c r="N3" s="34" t="s">
        <v>50</v>
      </c>
      <c r="O3" s="59" t="s">
        <v>58</v>
      </c>
      <c r="P3" s="34" t="s">
        <v>51</v>
      </c>
      <c r="R3" s="163" t="s">
        <v>19</v>
      </c>
      <c r="S3" s="230" t="s">
        <v>191</v>
      </c>
      <c r="T3" s="231" t="s">
        <v>190</v>
      </c>
      <c r="U3" s="231" t="s">
        <v>193</v>
      </c>
      <c r="V3" s="231" t="s">
        <v>195</v>
      </c>
      <c r="W3" s="231" t="s">
        <v>194</v>
      </c>
      <c r="X3" s="231" t="s">
        <v>197</v>
      </c>
      <c r="Y3" s="232" t="s">
        <v>196</v>
      </c>
      <c r="AA3" s="22" t="s">
        <v>164</v>
      </c>
      <c r="AB3" s="22" t="s">
        <v>188</v>
      </c>
      <c r="AD3" s="262"/>
    </row>
    <row r="4" spans="1:30" s="1" customFormat="1" ht="24" customHeight="1" x14ac:dyDescent="0.25">
      <c r="B4" s="16">
        <v>1</v>
      </c>
      <c r="C4" s="27" t="s">
        <v>205</v>
      </c>
      <c r="D4" s="96" t="s">
        <v>208</v>
      </c>
      <c r="E4" s="94" t="s">
        <v>210</v>
      </c>
      <c r="F4" s="9">
        <f>CRa!W6</f>
        <v>4</v>
      </c>
      <c r="G4" s="18">
        <f t="shared" ref="G4:G40" si="0">IF(C4="","",IF(F4=0,1,IF(H4&gt;=2,3,2)))</f>
        <v>2</v>
      </c>
      <c r="H4" s="9">
        <f>IF(CRa!AM6="","",CRa!AM6)</f>
        <v>1</v>
      </c>
      <c r="I4" s="158">
        <f t="shared" ref="I4:I35" si="1">IF(C4="","",IF(ISERROR(MATCH(K4,$AA:$AA,0))=TRUE,(IF(ISERROR(MATCH(N4,$AA:$AA,0))=TRUE,10,5)),0))</f>
        <v>5</v>
      </c>
      <c r="K4" s="18" t="s">
        <v>211</v>
      </c>
      <c r="L4" s="158" t="s">
        <v>212</v>
      </c>
      <c r="N4" s="18" t="s">
        <v>53</v>
      </c>
      <c r="O4" s="242" t="s">
        <v>213</v>
      </c>
      <c r="P4" s="18" t="s">
        <v>212</v>
      </c>
      <c r="R4" s="246" t="str">
        <f>IF(E4="","",IF(AND(S4&lt;&gt;"",T4&lt;&gt;"",U4&lt;&gt;"",V4&lt;&gt;"",W4&lt;&gt;"",X4&lt;&gt;"",Y4&lt;&gt;""),"OK","NÃO"))</f>
        <v>OK</v>
      </c>
      <c r="S4" s="236" t="s">
        <v>64</v>
      </c>
      <c r="T4" s="233" t="s">
        <v>64</v>
      </c>
      <c r="U4" s="225" t="s">
        <v>64</v>
      </c>
      <c r="V4" s="233" t="s">
        <v>64</v>
      </c>
      <c r="W4" s="225" t="s">
        <v>64</v>
      </c>
      <c r="X4" s="233" t="s">
        <v>64</v>
      </c>
      <c r="Y4" s="237" t="s">
        <v>64</v>
      </c>
      <c r="AA4" s="158" t="s">
        <v>165</v>
      </c>
      <c r="AB4" s="18">
        <v>36.6</v>
      </c>
      <c r="AD4" s="196"/>
    </row>
    <row r="5" spans="1:30" s="1" customFormat="1" ht="24" customHeight="1" x14ac:dyDescent="0.25">
      <c r="B5" s="6">
        <f>B4+1</f>
        <v>2</v>
      </c>
      <c r="C5" s="28" t="s">
        <v>206</v>
      </c>
      <c r="D5" s="97" t="s">
        <v>208</v>
      </c>
      <c r="E5" s="95"/>
      <c r="F5" s="9">
        <f>CRa!W7</f>
        <v>4</v>
      </c>
      <c r="G5" s="13">
        <f t="shared" si="0"/>
        <v>2</v>
      </c>
      <c r="H5" s="9">
        <f>IF(CRa!AM7="","",CRa!AM7)</f>
        <v>1</v>
      </c>
      <c r="I5" s="159">
        <f t="shared" si="1"/>
        <v>10</v>
      </c>
      <c r="K5" s="13" t="s">
        <v>211</v>
      </c>
      <c r="L5" s="159" t="s">
        <v>212</v>
      </c>
      <c r="N5" s="13" t="s">
        <v>211</v>
      </c>
      <c r="O5" s="243" t="s">
        <v>214</v>
      </c>
      <c r="P5" s="13" t="s">
        <v>212</v>
      </c>
      <c r="R5" s="247" t="str">
        <f t="shared" ref="R5:R53" si="2">IF(E5="","",IF(AND(S5&lt;&gt;"",T5&lt;&gt;"",U5&lt;&gt;"",V5&lt;&gt;"",W5&lt;&gt;"",X5&lt;&gt;"",Y5&lt;&gt;""),"OK","NÃO"))</f>
        <v/>
      </c>
      <c r="S5" s="238"/>
      <c r="T5" s="234"/>
      <c r="U5" s="223"/>
      <c r="V5" s="234"/>
      <c r="W5" s="223"/>
      <c r="X5" s="234"/>
      <c r="Y5" s="239"/>
      <c r="AA5" s="159" t="s">
        <v>63</v>
      </c>
      <c r="AB5" s="13">
        <v>52</v>
      </c>
      <c r="AD5" s="261" t="s">
        <v>55</v>
      </c>
    </row>
    <row r="6" spans="1:30" s="1" customFormat="1" ht="24" customHeight="1" x14ac:dyDescent="0.25">
      <c r="B6" s="6">
        <f t="shared" ref="B6:B53" si="3">B5+1</f>
        <v>3</v>
      </c>
      <c r="C6" s="28" t="s">
        <v>207</v>
      </c>
      <c r="D6" s="97" t="s">
        <v>209</v>
      </c>
      <c r="E6" s="95"/>
      <c r="F6" s="9">
        <f>CRa!W8</f>
        <v>4</v>
      </c>
      <c r="G6" s="13">
        <f t="shared" si="0"/>
        <v>2</v>
      </c>
      <c r="H6" s="9">
        <f>IF(CRa!AM8="","",CRa!AM8)</f>
        <v>0</v>
      </c>
      <c r="I6" s="159">
        <f t="shared" si="1"/>
        <v>0</v>
      </c>
      <c r="K6" s="13" t="s">
        <v>53</v>
      </c>
      <c r="L6" s="159" t="s">
        <v>212</v>
      </c>
      <c r="N6" s="13" t="s">
        <v>53</v>
      </c>
      <c r="O6" s="243" t="s">
        <v>213</v>
      </c>
      <c r="P6" s="13" t="s">
        <v>212</v>
      </c>
      <c r="R6" s="247" t="str">
        <f t="shared" si="2"/>
        <v/>
      </c>
      <c r="S6" s="238"/>
      <c r="T6" s="234"/>
      <c r="U6" s="223"/>
      <c r="V6" s="234"/>
      <c r="W6" s="223"/>
      <c r="X6" s="234"/>
      <c r="Y6" s="239"/>
      <c r="AA6" s="159" t="s">
        <v>63</v>
      </c>
      <c r="AB6" s="13">
        <v>53.6</v>
      </c>
      <c r="AD6" s="261" t="s">
        <v>166</v>
      </c>
    </row>
    <row r="7" spans="1:30" s="1" customFormat="1" ht="24" customHeight="1" x14ac:dyDescent="0.3">
      <c r="B7" s="6">
        <f t="shared" si="3"/>
        <v>4</v>
      </c>
      <c r="C7" s="28"/>
      <c r="D7" s="97"/>
      <c r="E7" s="95"/>
      <c r="F7" s="9">
        <f>CRa!W9</f>
        <v>0</v>
      </c>
      <c r="G7" s="13" t="str">
        <f t="shared" si="0"/>
        <v/>
      </c>
      <c r="H7" s="9">
        <f>IF(CRa!AM9="","",CRa!AM9)</f>
        <v>0</v>
      </c>
      <c r="I7" s="159" t="str">
        <f t="shared" si="1"/>
        <v/>
      </c>
      <c r="K7" s="13"/>
      <c r="L7" s="159"/>
      <c r="N7" s="13"/>
      <c r="O7" s="243"/>
      <c r="P7" s="13"/>
      <c r="R7" s="247" t="str">
        <f t="shared" si="2"/>
        <v/>
      </c>
      <c r="S7" s="238"/>
      <c r="T7" s="234"/>
      <c r="U7" s="223"/>
      <c r="V7" s="234"/>
      <c r="W7" s="223"/>
      <c r="X7" s="234"/>
      <c r="Y7" s="239"/>
      <c r="AA7" s="159" t="s">
        <v>63</v>
      </c>
      <c r="AB7" s="13">
        <v>61.8</v>
      </c>
      <c r="AD7" s="261" t="s">
        <v>167</v>
      </c>
    </row>
    <row r="8" spans="1:30" s="1" customFormat="1" ht="24" customHeight="1" x14ac:dyDescent="0.3">
      <c r="B8" s="6">
        <f t="shared" si="3"/>
        <v>5</v>
      </c>
      <c r="C8" s="28"/>
      <c r="D8" s="97"/>
      <c r="E8" s="95"/>
      <c r="F8" s="9">
        <f>CRa!W10</f>
        <v>0</v>
      </c>
      <c r="G8" s="13" t="str">
        <f t="shared" si="0"/>
        <v/>
      </c>
      <c r="H8" s="9">
        <f>IF(CRa!AM10="","",CRa!AM10)</f>
        <v>0</v>
      </c>
      <c r="I8" s="159" t="str">
        <f t="shared" si="1"/>
        <v/>
      </c>
      <c r="K8" s="13"/>
      <c r="L8" s="159"/>
      <c r="N8" s="13"/>
      <c r="O8" s="243"/>
      <c r="P8" s="13"/>
      <c r="R8" s="247" t="str">
        <f t="shared" si="2"/>
        <v/>
      </c>
      <c r="S8" s="238"/>
      <c r="T8" s="234"/>
      <c r="U8" s="223"/>
      <c r="V8" s="234"/>
      <c r="W8" s="223"/>
      <c r="X8" s="234"/>
      <c r="Y8" s="239"/>
      <c r="AA8" s="159" t="s">
        <v>63</v>
      </c>
      <c r="AB8" s="13">
        <v>54.2</v>
      </c>
      <c r="AD8" s="261" t="s">
        <v>168</v>
      </c>
    </row>
    <row r="9" spans="1:30" s="1" customFormat="1" ht="24" customHeight="1" x14ac:dyDescent="0.3">
      <c r="B9" s="6">
        <f t="shared" si="3"/>
        <v>6</v>
      </c>
      <c r="C9" s="28"/>
      <c r="D9" s="97"/>
      <c r="E9" s="95"/>
      <c r="F9" s="9">
        <f>CRa!W11</f>
        <v>0</v>
      </c>
      <c r="G9" s="13" t="str">
        <f t="shared" si="0"/>
        <v/>
      </c>
      <c r="H9" s="9">
        <f>IF(CRa!AM11="","",CRa!AM11)</f>
        <v>0</v>
      </c>
      <c r="I9" s="159" t="str">
        <f t="shared" si="1"/>
        <v/>
      </c>
      <c r="K9" s="13"/>
      <c r="L9" s="159"/>
      <c r="N9" s="13"/>
      <c r="O9" s="244"/>
      <c r="P9" s="13"/>
      <c r="R9" s="247" t="str">
        <f t="shared" si="2"/>
        <v/>
      </c>
      <c r="S9" s="238"/>
      <c r="T9" s="234"/>
      <c r="U9" s="223"/>
      <c r="V9" s="234"/>
      <c r="W9" s="223"/>
      <c r="X9" s="234"/>
      <c r="Y9" s="239"/>
      <c r="AA9" s="159" t="s">
        <v>169</v>
      </c>
      <c r="AB9" s="13">
        <v>37.700000000000003</v>
      </c>
      <c r="AD9" s="196"/>
    </row>
    <row r="10" spans="1:30" s="1" customFormat="1" ht="24" customHeight="1" x14ac:dyDescent="0.25">
      <c r="B10" s="6">
        <f t="shared" si="3"/>
        <v>7</v>
      </c>
      <c r="C10" s="28"/>
      <c r="D10" s="97"/>
      <c r="E10" s="95"/>
      <c r="F10" s="9">
        <f>CRa!W12</f>
        <v>0</v>
      </c>
      <c r="G10" s="13" t="str">
        <f t="shared" si="0"/>
        <v/>
      </c>
      <c r="H10" s="9">
        <f>IF(CRa!AM12="","",CRa!AM12)</f>
        <v>0</v>
      </c>
      <c r="I10" s="159" t="str">
        <f t="shared" si="1"/>
        <v/>
      </c>
      <c r="K10" s="13"/>
      <c r="L10" s="159"/>
      <c r="N10" s="13"/>
      <c r="O10" s="243"/>
      <c r="P10" s="13"/>
      <c r="R10" s="247" t="str">
        <f t="shared" si="2"/>
        <v/>
      </c>
      <c r="S10" s="238"/>
      <c r="T10" s="234"/>
      <c r="U10" s="223"/>
      <c r="V10" s="234"/>
      <c r="W10" s="223"/>
      <c r="X10" s="234"/>
      <c r="Y10" s="239"/>
      <c r="AA10" s="159" t="s">
        <v>63</v>
      </c>
      <c r="AB10" s="13">
        <v>56.8</v>
      </c>
      <c r="AD10" s="261" t="s">
        <v>170</v>
      </c>
    </row>
    <row r="11" spans="1:30" s="1" customFormat="1" ht="24" customHeight="1" x14ac:dyDescent="0.3">
      <c r="B11" s="6">
        <f t="shared" si="3"/>
        <v>8</v>
      </c>
      <c r="C11" s="28"/>
      <c r="D11" s="97"/>
      <c r="E11" s="95"/>
      <c r="F11" s="9">
        <f>CRa!W13</f>
        <v>0</v>
      </c>
      <c r="G11" s="13" t="str">
        <f t="shared" si="0"/>
        <v/>
      </c>
      <c r="H11" s="9">
        <f>IF(CRa!AM13="","",CRa!AM13)</f>
        <v>0</v>
      </c>
      <c r="I11" s="159" t="str">
        <f t="shared" si="1"/>
        <v/>
      </c>
      <c r="K11" s="13"/>
      <c r="L11" s="159"/>
      <c r="N11" s="13"/>
      <c r="O11" s="243"/>
      <c r="P11" s="13"/>
      <c r="R11" s="247" t="str">
        <f t="shared" si="2"/>
        <v/>
      </c>
      <c r="S11" s="238"/>
      <c r="T11" s="234"/>
      <c r="U11" s="223"/>
      <c r="V11" s="234"/>
      <c r="W11" s="223"/>
      <c r="X11" s="234"/>
      <c r="Y11" s="239"/>
      <c r="AA11" s="159" t="s">
        <v>171</v>
      </c>
      <c r="AB11" s="13">
        <v>28.7</v>
      </c>
      <c r="AD11" s="196"/>
    </row>
    <row r="12" spans="1:30" s="1" customFormat="1" ht="24" customHeight="1" x14ac:dyDescent="0.25">
      <c r="B12" s="6">
        <f t="shared" si="3"/>
        <v>9</v>
      </c>
      <c r="C12" s="28"/>
      <c r="D12" s="97"/>
      <c r="E12" s="95"/>
      <c r="F12" s="9">
        <f>CRa!W14</f>
        <v>0</v>
      </c>
      <c r="G12" s="13" t="str">
        <f t="shared" si="0"/>
        <v/>
      </c>
      <c r="H12" s="9">
        <f>IF(CRa!AM14="","",CRa!AM14)</f>
        <v>0</v>
      </c>
      <c r="I12" s="159" t="str">
        <f t="shared" si="1"/>
        <v/>
      </c>
      <c r="K12" s="13"/>
      <c r="L12" s="159"/>
      <c r="N12" s="13"/>
      <c r="O12" s="243"/>
      <c r="P12" s="13"/>
      <c r="R12" s="247" t="str">
        <f t="shared" si="2"/>
        <v/>
      </c>
      <c r="S12" s="238"/>
      <c r="T12" s="234"/>
      <c r="U12" s="223"/>
      <c r="V12" s="234"/>
      <c r="W12" s="223"/>
      <c r="X12" s="234"/>
      <c r="Y12" s="239"/>
      <c r="AA12" s="159" t="s">
        <v>172</v>
      </c>
      <c r="AB12" s="13">
        <v>50.4</v>
      </c>
      <c r="AD12" s="196"/>
    </row>
    <row r="13" spans="1:30" s="1" customFormat="1" ht="24" customHeight="1" x14ac:dyDescent="0.25">
      <c r="B13" s="6">
        <f t="shared" si="3"/>
        <v>10</v>
      </c>
      <c r="C13" s="28"/>
      <c r="D13" s="97"/>
      <c r="E13" s="95"/>
      <c r="F13" s="9">
        <f>CRa!W15</f>
        <v>0</v>
      </c>
      <c r="G13" s="13" t="str">
        <f t="shared" si="0"/>
        <v/>
      </c>
      <c r="H13" s="9">
        <f>IF(CRa!AM15="","",CRa!AM15)</f>
        <v>0</v>
      </c>
      <c r="I13" s="159" t="str">
        <f t="shared" si="1"/>
        <v/>
      </c>
      <c r="K13" s="13"/>
      <c r="L13" s="159"/>
      <c r="N13" s="13"/>
      <c r="O13" s="243"/>
      <c r="P13" s="13"/>
      <c r="R13" s="247" t="str">
        <f t="shared" si="2"/>
        <v/>
      </c>
      <c r="S13" s="238"/>
      <c r="T13" s="234"/>
      <c r="U13" s="223"/>
      <c r="V13" s="234"/>
      <c r="W13" s="223"/>
      <c r="X13" s="234"/>
      <c r="Y13" s="239"/>
      <c r="AA13" s="159" t="s">
        <v>173</v>
      </c>
      <c r="AB13" s="13">
        <v>30.9</v>
      </c>
      <c r="AD13" s="196"/>
    </row>
    <row r="14" spans="1:30" s="1" customFormat="1" ht="24" customHeight="1" x14ac:dyDescent="0.25">
      <c r="B14" s="6">
        <f t="shared" si="3"/>
        <v>11</v>
      </c>
      <c r="C14" s="28"/>
      <c r="D14" s="97"/>
      <c r="E14" s="95"/>
      <c r="F14" s="9">
        <f>CRa!W16</f>
        <v>0</v>
      </c>
      <c r="G14" s="13" t="str">
        <f t="shared" si="0"/>
        <v/>
      </c>
      <c r="H14" s="9">
        <f>IF(CRa!AM16="","",CRa!AM16)</f>
        <v>0</v>
      </c>
      <c r="I14" s="159" t="str">
        <f t="shared" si="1"/>
        <v/>
      </c>
      <c r="K14" s="13"/>
      <c r="L14" s="159"/>
      <c r="N14" s="13"/>
      <c r="O14" s="243"/>
      <c r="P14" s="13"/>
      <c r="R14" s="247" t="str">
        <f t="shared" si="2"/>
        <v/>
      </c>
      <c r="S14" s="238"/>
      <c r="T14" s="234"/>
      <c r="U14" s="223"/>
      <c r="V14" s="234"/>
      <c r="W14" s="223"/>
      <c r="X14" s="234"/>
      <c r="Y14" s="239"/>
      <c r="AA14" s="159" t="s">
        <v>174</v>
      </c>
      <c r="AB14" s="13">
        <v>46.1</v>
      </c>
      <c r="AD14" s="196"/>
    </row>
    <row r="15" spans="1:30" s="1" customFormat="1" ht="24" customHeight="1" x14ac:dyDescent="0.3">
      <c r="B15" s="6">
        <f t="shared" si="3"/>
        <v>12</v>
      </c>
      <c r="C15" s="28"/>
      <c r="D15" s="97"/>
      <c r="E15" s="95"/>
      <c r="F15" s="9">
        <f>CRa!W17</f>
        <v>0</v>
      </c>
      <c r="G15" s="13" t="str">
        <f t="shared" si="0"/>
        <v/>
      </c>
      <c r="H15" s="9">
        <f>IF(CRa!AM17="","",CRa!AM17)</f>
        <v>0</v>
      </c>
      <c r="I15" s="159" t="str">
        <f t="shared" si="1"/>
        <v/>
      </c>
      <c r="K15" s="13"/>
      <c r="L15" s="159"/>
      <c r="N15" s="13"/>
      <c r="O15" s="243"/>
      <c r="P15" s="13"/>
      <c r="R15" s="247" t="str">
        <f t="shared" si="2"/>
        <v/>
      </c>
      <c r="S15" s="238"/>
      <c r="T15" s="234"/>
      <c r="U15" s="223"/>
      <c r="V15" s="234"/>
      <c r="W15" s="223"/>
      <c r="X15" s="234"/>
      <c r="Y15" s="239"/>
      <c r="AA15" s="159" t="s">
        <v>175</v>
      </c>
      <c r="AB15" s="13">
        <v>43.2</v>
      </c>
      <c r="AD15" s="196"/>
    </row>
    <row r="16" spans="1:30" s="1" customFormat="1" ht="24" customHeight="1" x14ac:dyDescent="0.3">
      <c r="B16" s="6">
        <f t="shared" si="3"/>
        <v>13</v>
      </c>
      <c r="C16" s="28"/>
      <c r="D16" s="97"/>
      <c r="E16" s="95"/>
      <c r="F16" s="9">
        <f>CRa!W18</f>
        <v>0</v>
      </c>
      <c r="G16" s="13" t="str">
        <f t="shared" si="0"/>
        <v/>
      </c>
      <c r="H16" s="9">
        <f>IF(CRa!AM18="","",CRa!AM18)</f>
        <v>0</v>
      </c>
      <c r="I16" s="159" t="str">
        <f t="shared" si="1"/>
        <v/>
      </c>
      <c r="K16" s="13"/>
      <c r="L16" s="159"/>
      <c r="N16" s="13"/>
      <c r="O16" s="243"/>
      <c r="P16" s="13"/>
      <c r="R16" s="247" t="str">
        <f t="shared" si="2"/>
        <v/>
      </c>
      <c r="S16" s="238"/>
      <c r="T16" s="234"/>
      <c r="U16" s="223"/>
      <c r="V16" s="234"/>
      <c r="W16" s="223"/>
      <c r="X16" s="234"/>
      <c r="Y16" s="239"/>
      <c r="AA16" s="159" t="s">
        <v>56</v>
      </c>
      <c r="AB16" s="13">
        <v>42</v>
      </c>
      <c r="AD16" s="196"/>
    </row>
    <row r="17" spans="2:30" s="1" customFormat="1" ht="24" customHeight="1" x14ac:dyDescent="0.3">
      <c r="B17" s="6">
        <f t="shared" si="3"/>
        <v>14</v>
      </c>
      <c r="C17" s="28"/>
      <c r="D17" s="97"/>
      <c r="E17" s="95"/>
      <c r="F17" s="9">
        <f>CRa!W19</f>
        <v>0</v>
      </c>
      <c r="G17" s="13" t="str">
        <f t="shared" si="0"/>
        <v/>
      </c>
      <c r="H17" s="9">
        <f>IF(CRa!AM19="","",CRa!AM19)</f>
        <v>0</v>
      </c>
      <c r="I17" s="159" t="str">
        <f t="shared" si="1"/>
        <v/>
      </c>
      <c r="K17" s="13"/>
      <c r="L17" s="159"/>
      <c r="N17" s="13"/>
      <c r="O17" s="243"/>
      <c r="P17" s="13"/>
      <c r="R17" s="247" t="str">
        <f t="shared" si="2"/>
        <v/>
      </c>
      <c r="S17" s="238"/>
      <c r="T17" s="234"/>
      <c r="U17" s="223"/>
      <c r="V17" s="234"/>
      <c r="W17" s="223"/>
      <c r="X17" s="234"/>
      <c r="Y17" s="239"/>
      <c r="AA17" s="159" t="s">
        <v>63</v>
      </c>
      <c r="AB17" s="13">
        <v>59.7</v>
      </c>
      <c r="AD17" s="261" t="s">
        <v>176</v>
      </c>
    </row>
    <row r="18" spans="2:30" s="1" customFormat="1" ht="24" customHeight="1" x14ac:dyDescent="0.3">
      <c r="B18" s="6">
        <f t="shared" si="3"/>
        <v>15</v>
      </c>
      <c r="C18" s="28"/>
      <c r="D18" s="97"/>
      <c r="E18" s="95"/>
      <c r="F18" s="9">
        <f>CRa!W20</f>
        <v>0</v>
      </c>
      <c r="G18" s="13" t="str">
        <f t="shared" si="0"/>
        <v/>
      </c>
      <c r="H18" s="9">
        <f>IF(CRa!AM20="","",CRa!AM20)</f>
        <v>0</v>
      </c>
      <c r="I18" s="159" t="str">
        <f t="shared" si="1"/>
        <v/>
      </c>
      <c r="K18" s="13"/>
      <c r="L18" s="159"/>
      <c r="N18" s="13"/>
      <c r="O18" s="243"/>
      <c r="P18" s="13"/>
      <c r="R18" s="247" t="str">
        <f t="shared" si="2"/>
        <v/>
      </c>
      <c r="S18" s="238"/>
      <c r="T18" s="234"/>
      <c r="U18" s="223"/>
      <c r="V18" s="234"/>
      <c r="W18" s="223"/>
      <c r="X18" s="234"/>
      <c r="Y18" s="239"/>
      <c r="AA18" s="159" t="s">
        <v>177</v>
      </c>
      <c r="AB18" s="13">
        <v>30.1</v>
      </c>
      <c r="AD18" s="196"/>
    </row>
    <row r="19" spans="2:30" s="1" customFormat="1" ht="24" customHeight="1" x14ac:dyDescent="0.25">
      <c r="B19" s="6">
        <f t="shared" si="3"/>
        <v>16</v>
      </c>
      <c r="C19" s="28"/>
      <c r="D19" s="97"/>
      <c r="E19" s="95"/>
      <c r="F19" s="9">
        <f>CRa!W21</f>
        <v>0</v>
      </c>
      <c r="G19" s="13" t="str">
        <f t="shared" si="0"/>
        <v/>
      </c>
      <c r="H19" s="9">
        <f>IF(CRa!AM21="","",CRa!AM21)</f>
        <v>0</v>
      </c>
      <c r="I19" s="159" t="str">
        <f t="shared" si="1"/>
        <v/>
      </c>
      <c r="K19" s="13"/>
      <c r="L19" s="159"/>
      <c r="N19" s="13"/>
      <c r="O19" s="243"/>
      <c r="P19" s="13"/>
      <c r="R19" s="247" t="str">
        <f t="shared" si="2"/>
        <v/>
      </c>
      <c r="S19" s="238"/>
      <c r="T19" s="234"/>
      <c r="U19" s="223"/>
      <c r="V19" s="234"/>
      <c r="W19" s="223"/>
      <c r="X19" s="234"/>
      <c r="Y19" s="239"/>
      <c r="AA19" s="159" t="s">
        <v>178</v>
      </c>
      <c r="AB19" s="13">
        <v>20.8</v>
      </c>
      <c r="AD19" s="196"/>
    </row>
    <row r="20" spans="2:30" s="1" customFormat="1" ht="24" customHeight="1" x14ac:dyDescent="0.3">
      <c r="B20" s="6">
        <f t="shared" si="3"/>
        <v>17</v>
      </c>
      <c r="C20" s="28"/>
      <c r="D20" s="97"/>
      <c r="E20" s="95"/>
      <c r="F20" s="9">
        <f>CRa!W22</f>
        <v>0</v>
      </c>
      <c r="G20" s="13" t="str">
        <f t="shared" si="0"/>
        <v/>
      </c>
      <c r="H20" s="9">
        <f>IF(CRa!AM22="","",CRa!AM22)</f>
        <v>0</v>
      </c>
      <c r="I20" s="159" t="str">
        <f t="shared" si="1"/>
        <v/>
      </c>
      <c r="K20" s="13"/>
      <c r="L20" s="159"/>
      <c r="N20" s="13"/>
      <c r="O20" s="243"/>
      <c r="P20" s="13"/>
      <c r="R20" s="247" t="str">
        <f t="shared" si="2"/>
        <v/>
      </c>
      <c r="S20" s="238"/>
      <c r="T20" s="234"/>
      <c r="U20" s="223"/>
      <c r="V20" s="234"/>
      <c r="W20" s="223"/>
      <c r="X20" s="234"/>
      <c r="Y20" s="239"/>
      <c r="AA20" s="159" t="s">
        <v>179</v>
      </c>
      <c r="AB20" s="13">
        <v>17.2</v>
      </c>
      <c r="AD20" s="196"/>
    </row>
    <row r="21" spans="2:30" s="1" customFormat="1" ht="24" customHeight="1" x14ac:dyDescent="0.25">
      <c r="B21" s="6">
        <f t="shared" si="3"/>
        <v>18</v>
      </c>
      <c r="C21" s="28"/>
      <c r="D21" s="97"/>
      <c r="E21" s="95"/>
      <c r="F21" s="9">
        <f>CRa!W23</f>
        <v>0</v>
      </c>
      <c r="G21" s="13" t="str">
        <f t="shared" si="0"/>
        <v/>
      </c>
      <c r="H21" s="9">
        <f>IF(CRa!AM23="","",CRa!AM23)</f>
        <v>0</v>
      </c>
      <c r="I21" s="159" t="str">
        <f t="shared" si="1"/>
        <v/>
      </c>
      <c r="K21" s="13"/>
      <c r="L21" s="159"/>
      <c r="N21" s="13"/>
      <c r="O21" s="243"/>
      <c r="P21" s="13"/>
      <c r="R21" s="247" t="str">
        <f t="shared" si="2"/>
        <v/>
      </c>
      <c r="S21" s="238"/>
      <c r="T21" s="234"/>
      <c r="U21" s="223"/>
      <c r="V21" s="234"/>
      <c r="W21" s="223"/>
      <c r="X21" s="234"/>
      <c r="Y21" s="239"/>
      <c r="AA21" s="159" t="s">
        <v>53</v>
      </c>
      <c r="AB21" s="13" t="s">
        <v>63</v>
      </c>
      <c r="AD21" s="196"/>
    </row>
    <row r="22" spans="2:30" s="1" customFormat="1" ht="24" customHeight="1" x14ac:dyDescent="0.3">
      <c r="B22" s="6">
        <f t="shared" si="3"/>
        <v>19</v>
      </c>
      <c r="C22" s="28"/>
      <c r="D22" s="97"/>
      <c r="E22" s="95"/>
      <c r="F22" s="9">
        <f>CRa!W24</f>
        <v>0</v>
      </c>
      <c r="G22" s="13" t="str">
        <f t="shared" si="0"/>
        <v/>
      </c>
      <c r="H22" s="9">
        <f>IF(CRa!AM24="","",CRa!AM24)</f>
        <v>0</v>
      </c>
      <c r="I22" s="159" t="str">
        <f t="shared" si="1"/>
        <v/>
      </c>
      <c r="K22" s="13"/>
      <c r="L22" s="159"/>
      <c r="N22" s="13"/>
      <c r="O22" s="243"/>
      <c r="P22" s="13"/>
      <c r="R22" s="247" t="str">
        <f t="shared" si="2"/>
        <v/>
      </c>
      <c r="S22" s="238"/>
      <c r="T22" s="234"/>
      <c r="U22" s="223"/>
      <c r="V22" s="234"/>
      <c r="W22" s="223"/>
      <c r="X22" s="234"/>
      <c r="Y22" s="239"/>
      <c r="AA22" s="159" t="s">
        <v>180</v>
      </c>
      <c r="AB22" s="13">
        <v>45.9</v>
      </c>
      <c r="AD22" s="196"/>
    </row>
    <row r="23" spans="2:30" s="1" customFormat="1" ht="24" customHeight="1" x14ac:dyDescent="0.25">
      <c r="B23" s="6">
        <f t="shared" si="3"/>
        <v>20</v>
      </c>
      <c r="C23" s="28"/>
      <c r="D23" s="97"/>
      <c r="E23" s="95"/>
      <c r="F23" s="9">
        <f>CRa!W25</f>
        <v>0</v>
      </c>
      <c r="G23" s="13" t="str">
        <f t="shared" si="0"/>
        <v/>
      </c>
      <c r="H23" s="9">
        <f>IF(CRa!AM25="","",CRa!AM25)</f>
        <v>0</v>
      </c>
      <c r="I23" s="159" t="str">
        <f t="shared" si="1"/>
        <v/>
      </c>
      <c r="K23" s="13"/>
      <c r="L23" s="159"/>
      <c r="N23" s="13"/>
      <c r="O23" s="243"/>
      <c r="P23" s="13"/>
      <c r="R23" s="247" t="str">
        <f t="shared" si="2"/>
        <v/>
      </c>
      <c r="S23" s="238"/>
      <c r="T23" s="234"/>
      <c r="U23" s="223"/>
      <c r="V23" s="234"/>
      <c r="W23" s="223"/>
      <c r="X23" s="234"/>
      <c r="Y23" s="239"/>
      <c r="AA23" s="159" t="s">
        <v>181</v>
      </c>
      <c r="AB23" s="13">
        <v>43.5</v>
      </c>
      <c r="AD23" s="196"/>
    </row>
    <row r="24" spans="2:30" s="1" customFormat="1" ht="24" customHeight="1" x14ac:dyDescent="0.3">
      <c r="B24" s="6">
        <f t="shared" si="3"/>
        <v>21</v>
      </c>
      <c r="C24" s="28"/>
      <c r="D24" s="97"/>
      <c r="E24" s="95"/>
      <c r="F24" s="9">
        <f>CRa!W26</f>
        <v>0</v>
      </c>
      <c r="G24" s="13" t="str">
        <f t="shared" si="0"/>
        <v/>
      </c>
      <c r="H24" s="9">
        <f>IF(CRa!AM26="","",CRa!AM26)</f>
        <v>0</v>
      </c>
      <c r="I24" s="159" t="str">
        <f t="shared" si="1"/>
        <v/>
      </c>
      <c r="K24" s="13"/>
      <c r="L24" s="159"/>
      <c r="N24" s="13"/>
      <c r="O24" s="243"/>
      <c r="P24" s="13"/>
      <c r="R24" s="247" t="str">
        <f t="shared" si="2"/>
        <v/>
      </c>
      <c r="S24" s="238"/>
      <c r="T24" s="234"/>
      <c r="U24" s="223"/>
      <c r="V24" s="234"/>
      <c r="W24" s="223"/>
      <c r="X24" s="234"/>
      <c r="Y24" s="239"/>
      <c r="AA24" s="159" t="s">
        <v>182</v>
      </c>
      <c r="AB24" s="13">
        <v>41.1</v>
      </c>
      <c r="AD24" s="196"/>
    </row>
    <row r="25" spans="2:30" s="1" customFormat="1" ht="24" customHeight="1" x14ac:dyDescent="0.25">
      <c r="B25" s="6">
        <f t="shared" si="3"/>
        <v>22</v>
      </c>
      <c r="C25" s="28"/>
      <c r="D25" s="97"/>
      <c r="E25" s="95"/>
      <c r="F25" s="9">
        <f>CRa!W27</f>
        <v>0</v>
      </c>
      <c r="G25" s="13" t="str">
        <f t="shared" si="0"/>
        <v/>
      </c>
      <c r="H25" s="9">
        <f>IF(CRa!AM27="","",CRa!AM27)</f>
        <v>0</v>
      </c>
      <c r="I25" s="159" t="str">
        <f t="shared" si="1"/>
        <v/>
      </c>
      <c r="K25" s="13"/>
      <c r="L25" s="159"/>
      <c r="N25" s="13"/>
      <c r="O25" s="243"/>
      <c r="P25" s="13"/>
      <c r="R25" s="247" t="str">
        <f t="shared" si="2"/>
        <v/>
      </c>
      <c r="S25" s="238"/>
      <c r="T25" s="234"/>
      <c r="U25" s="223"/>
      <c r="V25" s="234"/>
      <c r="W25" s="223"/>
      <c r="X25" s="234"/>
      <c r="Y25" s="239"/>
      <c r="AA25" s="159" t="s">
        <v>183</v>
      </c>
      <c r="AB25" s="13">
        <v>13.8</v>
      </c>
      <c r="AD25" s="196"/>
    </row>
    <row r="26" spans="2:30" s="1" customFormat="1" ht="24" customHeight="1" x14ac:dyDescent="0.25">
      <c r="B26" s="6">
        <f t="shared" si="3"/>
        <v>23</v>
      </c>
      <c r="C26" s="28"/>
      <c r="D26" s="97"/>
      <c r="E26" s="95"/>
      <c r="F26" s="9">
        <f>CRa!W28</f>
        <v>0</v>
      </c>
      <c r="G26" s="13" t="str">
        <f t="shared" si="0"/>
        <v/>
      </c>
      <c r="H26" s="9">
        <f>IF(CRa!AM28="","",CRa!AM28)</f>
        <v>0</v>
      </c>
      <c r="I26" s="159" t="str">
        <f t="shared" si="1"/>
        <v/>
      </c>
      <c r="K26" s="13"/>
      <c r="L26" s="159"/>
      <c r="N26" s="13"/>
      <c r="O26" s="243"/>
      <c r="P26" s="13"/>
      <c r="R26" s="247" t="str">
        <f t="shared" si="2"/>
        <v/>
      </c>
      <c r="S26" s="238"/>
      <c r="T26" s="234"/>
      <c r="U26" s="223"/>
      <c r="V26" s="234"/>
      <c r="W26" s="223"/>
      <c r="X26" s="234"/>
      <c r="Y26" s="239"/>
      <c r="AA26" s="159" t="s">
        <v>184</v>
      </c>
      <c r="AB26" s="13">
        <v>32.200000000000003</v>
      </c>
      <c r="AD26" s="196"/>
    </row>
    <row r="27" spans="2:30" s="1" customFormat="1" ht="24" customHeight="1" x14ac:dyDescent="0.25">
      <c r="B27" s="6">
        <f t="shared" si="3"/>
        <v>24</v>
      </c>
      <c r="C27" s="28"/>
      <c r="D27" s="97"/>
      <c r="E27" s="95"/>
      <c r="F27" s="9">
        <f>CRa!W29</f>
        <v>0</v>
      </c>
      <c r="G27" s="13" t="str">
        <f t="shared" si="0"/>
        <v/>
      </c>
      <c r="H27" s="9">
        <f>IF(CRa!AM29="","",CRa!AM29)</f>
        <v>0</v>
      </c>
      <c r="I27" s="159" t="str">
        <f t="shared" si="1"/>
        <v/>
      </c>
      <c r="K27" s="13"/>
      <c r="L27" s="159"/>
      <c r="N27" s="13"/>
      <c r="O27" s="243"/>
      <c r="P27" s="13"/>
      <c r="R27" s="247" t="str">
        <f t="shared" si="2"/>
        <v/>
      </c>
      <c r="S27" s="238"/>
      <c r="T27" s="234"/>
      <c r="U27" s="223"/>
      <c r="V27" s="234"/>
      <c r="W27" s="223"/>
      <c r="X27" s="234"/>
      <c r="Y27" s="239"/>
      <c r="AA27" s="159" t="s">
        <v>63</v>
      </c>
      <c r="AB27" s="13">
        <v>51.3</v>
      </c>
      <c r="AD27" s="261" t="s">
        <v>185</v>
      </c>
    </row>
    <row r="28" spans="2:30" s="1" customFormat="1" ht="24" customHeight="1" x14ac:dyDescent="0.25">
      <c r="B28" s="6">
        <f t="shared" si="3"/>
        <v>25</v>
      </c>
      <c r="C28" s="28"/>
      <c r="D28" s="97"/>
      <c r="E28" s="95"/>
      <c r="F28" s="9">
        <f>CRa!W30</f>
        <v>0</v>
      </c>
      <c r="G28" s="13" t="str">
        <f t="shared" si="0"/>
        <v/>
      </c>
      <c r="H28" s="9">
        <f>IF(CRa!AM30="","",CRa!AM30)</f>
        <v>0</v>
      </c>
      <c r="I28" s="159" t="str">
        <f t="shared" si="1"/>
        <v/>
      </c>
      <c r="K28" s="13"/>
      <c r="L28" s="159"/>
      <c r="N28" s="13"/>
      <c r="O28" s="243"/>
      <c r="P28" s="13"/>
      <c r="R28" s="247" t="str">
        <f t="shared" si="2"/>
        <v/>
      </c>
      <c r="S28" s="238"/>
      <c r="T28" s="234"/>
      <c r="U28" s="223"/>
      <c r="V28" s="234"/>
      <c r="W28" s="223"/>
      <c r="X28" s="234"/>
      <c r="Y28" s="239"/>
      <c r="AA28" s="159" t="s">
        <v>186</v>
      </c>
      <c r="AB28" s="13">
        <v>8.3000000000000007</v>
      </c>
      <c r="AD28" s="196"/>
    </row>
    <row r="29" spans="2:30" s="1" customFormat="1" ht="24" customHeight="1" x14ac:dyDescent="0.25">
      <c r="B29" s="6">
        <f t="shared" si="3"/>
        <v>26</v>
      </c>
      <c r="C29" s="28"/>
      <c r="D29" s="97"/>
      <c r="E29" s="95"/>
      <c r="F29" s="9">
        <f>CRa!W31</f>
        <v>0</v>
      </c>
      <c r="G29" s="13" t="str">
        <f t="shared" si="0"/>
        <v/>
      </c>
      <c r="H29" s="9">
        <f>IF(CRa!AM31="","",CRa!AM31)</f>
        <v>0</v>
      </c>
      <c r="I29" s="159" t="str">
        <f t="shared" si="1"/>
        <v/>
      </c>
      <c r="K29" s="13"/>
      <c r="L29" s="159"/>
      <c r="N29" s="13"/>
      <c r="O29" s="243"/>
      <c r="P29" s="13"/>
      <c r="R29" s="247" t="str">
        <f t="shared" si="2"/>
        <v/>
      </c>
      <c r="S29" s="238"/>
      <c r="T29" s="234"/>
      <c r="U29" s="223"/>
      <c r="V29" s="234"/>
      <c r="W29" s="223"/>
      <c r="X29" s="234"/>
      <c r="Y29" s="239"/>
      <c r="AA29" s="160" t="s">
        <v>63</v>
      </c>
      <c r="AB29" s="15">
        <v>53.9</v>
      </c>
      <c r="AD29" s="261" t="s">
        <v>54</v>
      </c>
    </row>
    <row r="30" spans="2:30" s="1" customFormat="1" ht="24" customHeight="1" x14ac:dyDescent="0.25">
      <c r="B30" s="6">
        <f t="shared" si="3"/>
        <v>27</v>
      </c>
      <c r="C30" s="28"/>
      <c r="D30" s="97"/>
      <c r="E30" s="95"/>
      <c r="F30" s="9">
        <f>CRa!W32</f>
        <v>0</v>
      </c>
      <c r="G30" s="13" t="str">
        <f t="shared" si="0"/>
        <v/>
      </c>
      <c r="H30" s="9">
        <f>IF(CRa!AM32="","",CRa!AM32)</f>
        <v>0</v>
      </c>
      <c r="I30" s="159" t="str">
        <f t="shared" si="1"/>
        <v/>
      </c>
      <c r="K30" s="13"/>
      <c r="L30" s="159"/>
      <c r="N30" s="13"/>
      <c r="O30" s="243"/>
      <c r="P30" s="13"/>
      <c r="R30" s="247" t="str">
        <f t="shared" si="2"/>
        <v/>
      </c>
      <c r="S30" s="238"/>
      <c r="T30" s="234"/>
      <c r="U30" s="223"/>
      <c r="V30" s="234"/>
      <c r="W30" s="223"/>
      <c r="X30" s="234"/>
      <c r="Y30" s="239"/>
      <c r="AD30" s="196"/>
    </row>
    <row r="31" spans="2:30" s="1" customFormat="1" ht="24" customHeight="1" x14ac:dyDescent="0.25">
      <c r="B31" s="6">
        <f t="shared" si="3"/>
        <v>28</v>
      </c>
      <c r="C31" s="28"/>
      <c r="D31" s="97"/>
      <c r="E31" s="95"/>
      <c r="F31" s="9">
        <f>CRa!W33</f>
        <v>0</v>
      </c>
      <c r="G31" s="13" t="str">
        <f t="shared" si="0"/>
        <v/>
      </c>
      <c r="H31" s="9">
        <f>IF(CRa!AM33="","",CRa!AM33)</f>
        <v>0</v>
      </c>
      <c r="I31" s="159" t="str">
        <f t="shared" si="1"/>
        <v/>
      </c>
      <c r="K31" s="13"/>
      <c r="L31" s="159"/>
      <c r="N31" s="13"/>
      <c r="O31" s="243"/>
      <c r="P31" s="13"/>
      <c r="R31" s="247" t="str">
        <f t="shared" si="2"/>
        <v/>
      </c>
      <c r="S31" s="238"/>
      <c r="T31" s="234"/>
      <c r="U31" s="223"/>
      <c r="V31" s="234"/>
      <c r="W31" s="223"/>
      <c r="X31" s="234"/>
      <c r="Y31" s="239"/>
      <c r="AA31" s="1" t="s">
        <v>199</v>
      </c>
      <c r="AD31" s="196"/>
    </row>
    <row r="32" spans="2:30" s="1" customFormat="1" ht="24" customHeight="1" x14ac:dyDescent="0.25">
      <c r="B32" s="6">
        <f t="shared" si="3"/>
        <v>29</v>
      </c>
      <c r="C32" s="28"/>
      <c r="D32" s="97"/>
      <c r="E32" s="95"/>
      <c r="F32" s="9">
        <f>CRa!W34</f>
        <v>0</v>
      </c>
      <c r="G32" s="13" t="str">
        <f t="shared" si="0"/>
        <v/>
      </c>
      <c r="H32" s="9">
        <f>IF(CRa!AM34="","",CRa!AM34)</f>
        <v>0</v>
      </c>
      <c r="I32" s="159" t="str">
        <f t="shared" si="1"/>
        <v/>
      </c>
      <c r="K32" s="13"/>
      <c r="L32" s="159"/>
      <c r="N32" s="13"/>
      <c r="O32" s="243"/>
      <c r="P32" s="13"/>
      <c r="R32" s="247" t="str">
        <f t="shared" si="2"/>
        <v/>
      </c>
      <c r="S32" s="238"/>
      <c r="T32" s="234"/>
      <c r="U32" s="223"/>
      <c r="V32" s="234"/>
      <c r="W32" s="223"/>
      <c r="X32" s="234"/>
      <c r="Y32" s="239"/>
      <c r="AD32" s="196"/>
    </row>
    <row r="33" spans="2:30" s="1" customFormat="1" ht="24" customHeight="1" x14ac:dyDescent="0.25">
      <c r="B33" s="6">
        <f t="shared" si="3"/>
        <v>30</v>
      </c>
      <c r="C33" s="28"/>
      <c r="D33" s="97"/>
      <c r="E33" s="95"/>
      <c r="F33" s="9">
        <f>CRa!W35</f>
        <v>0</v>
      </c>
      <c r="G33" s="13" t="str">
        <f t="shared" si="0"/>
        <v/>
      </c>
      <c r="H33" s="9">
        <f>IF(CRa!AM35="","",CRa!AM35)</f>
        <v>0</v>
      </c>
      <c r="I33" s="159" t="str">
        <f t="shared" si="1"/>
        <v/>
      </c>
      <c r="K33" s="13"/>
      <c r="L33" s="159"/>
      <c r="N33" s="13"/>
      <c r="O33" s="243"/>
      <c r="P33" s="13"/>
      <c r="R33" s="247" t="str">
        <f t="shared" si="2"/>
        <v/>
      </c>
      <c r="S33" s="238"/>
      <c r="T33" s="234"/>
      <c r="U33" s="223"/>
      <c r="V33" s="234"/>
      <c r="W33" s="223"/>
      <c r="X33" s="234"/>
      <c r="Y33" s="239"/>
      <c r="AD33" s="196"/>
    </row>
    <row r="34" spans="2:30" s="1" customFormat="1" ht="24" customHeight="1" x14ac:dyDescent="0.25">
      <c r="B34" s="6">
        <f t="shared" si="3"/>
        <v>31</v>
      </c>
      <c r="C34" s="28"/>
      <c r="D34" s="97"/>
      <c r="E34" s="95"/>
      <c r="F34" s="9">
        <f>CRa!W36</f>
        <v>0</v>
      </c>
      <c r="G34" s="13" t="str">
        <f t="shared" si="0"/>
        <v/>
      </c>
      <c r="H34" s="9">
        <f>IF(CRa!AM36="","",CRa!AM36)</f>
        <v>0</v>
      </c>
      <c r="I34" s="159" t="str">
        <f t="shared" si="1"/>
        <v/>
      </c>
      <c r="K34" s="13"/>
      <c r="L34" s="159"/>
      <c r="N34" s="13"/>
      <c r="O34" s="243"/>
      <c r="P34" s="13"/>
      <c r="R34" s="247" t="str">
        <f t="shared" si="2"/>
        <v/>
      </c>
      <c r="S34" s="238"/>
      <c r="T34" s="234"/>
      <c r="U34" s="223"/>
      <c r="V34" s="234"/>
      <c r="W34" s="223"/>
      <c r="X34" s="234"/>
      <c r="Y34" s="239"/>
      <c r="AD34" s="196"/>
    </row>
    <row r="35" spans="2:30" s="1" customFormat="1" ht="24" customHeight="1" x14ac:dyDescent="0.25">
      <c r="B35" s="6">
        <f t="shared" si="3"/>
        <v>32</v>
      </c>
      <c r="C35" s="28"/>
      <c r="D35" s="97"/>
      <c r="E35" s="95"/>
      <c r="F35" s="9">
        <f>CRa!W37</f>
        <v>0</v>
      </c>
      <c r="G35" s="13" t="str">
        <f t="shared" si="0"/>
        <v/>
      </c>
      <c r="H35" s="9">
        <f>IF(CRa!AM37="","",CRa!AM37)</f>
        <v>0</v>
      </c>
      <c r="I35" s="159" t="str">
        <f t="shared" si="1"/>
        <v/>
      </c>
      <c r="K35" s="13"/>
      <c r="L35" s="159"/>
      <c r="N35" s="13"/>
      <c r="O35" s="243"/>
      <c r="P35" s="13"/>
      <c r="R35" s="247" t="str">
        <f t="shared" si="2"/>
        <v/>
      </c>
      <c r="S35" s="238"/>
      <c r="T35" s="234"/>
      <c r="U35" s="223"/>
      <c r="V35" s="234"/>
      <c r="W35" s="223"/>
      <c r="X35" s="234"/>
      <c r="Y35" s="239"/>
      <c r="AD35" s="196"/>
    </row>
    <row r="36" spans="2:30" s="1" customFormat="1" ht="24" customHeight="1" x14ac:dyDescent="0.25">
      <c r="B36" s="6">
        <f t="shared" si="3"/>
        <v>33</v>
      </c>
      <c r="C36" s="28"/>
      <c r="D36" s="97"/>
      <c r="E36" s="95"/>
      <c r="F36" s="9">
        <f>CRa!W38</f>
        <v>0</v>
      </c>
      <c r="G36" s="13" t="str">
        <f t="shared" si="0"/>
        <v/>
      </c>
      <c r="H36" s="9">
        <f>IF(CRa!AM38="","",CRa!AM38)</f>
        <v>0</v>
      </c>
      <c r="I36" s="159" t="str">
        <f t="shared" ref="I36:I53" si="4">IF(C36="","",IF(ISERROR(MATCH(K36,$AA:$AA,0))=TRUE,(IF(ISERROR(MATCH(N36,$AA:$AA,0))=TRUE,10,5)),0))</f>
        <v/>
      </c>
      <c r="K36" s="13"/>
      <c r="L36" s="159"/>
      <c r="N36" s="13"/>
      <c r="O36" s="243"/>
      <c r="P36" s="13"/>
      <c r="R36" s="247" t="str">
        <f t="shared" si="2"/>
        <v/>
      </c>
      <c r="S36" s="238"/>
      <c r="T36" s="234"/>
      <c r="U36" s="223"/>
      <c r="V36" s="234"/>
      <c r="W36" s="223"/>
      <c r="X36" s="234"/>
      <c r="Y36" s="239"/>
      <c r="AD36" s="196"/>
    </row>
    <row r="37" spans="2:30" s="1" customFormat="1" ht="24" customHeight="1" x14ac:dyDescent="0.25">
      <c r="B37" s="6">
        <f t="shared" si="3"/>
        <v>34</v>
      </c>
      <c r="C37" s="28"/>
      <c r="D37" s="97"/>
      <c r="E37" s="95"/>
      <c r="F37" s="9">
        <f>CRa!W39</f>
        <v>0</v>
      </c>
      <c r="G37" s="13" t="str">
        <f t="shared" si="0"/>
        <v/>
      </c>
      <c r="H37" s="9">
        <f>IF(CRa!AM39="","",CRa!AM39)</f>
        <v>0</v>
      </c>
      <c r="I37" s="159" t="str">
        <f t="shared" si="4"/>
        <v/>
      </c>
      <c r="K37" s="13"/>
      <c r="L37" s="159"/>
      <c r="N37" s="13"/>
      <c r="O37" s="243"/>
      <c r="P37" s="13"/>
      <c r="R37" s="247" t="str">
        <f t="shared" si="2"/>
        <v/>
      </c>
      <c r="S37" s="238"/>
      <c r="T37" s="234"/>
      <c r="U37" s="223"/>
      <c r="V37" s="234"/>
      <c r="W37" s="223"/>
      <c r="X37" s="234"/>
      <c r="Y37" s="239"/>
      <c r="AD37" s="196"/>
    </row>
    <row r="38" spans="2:30" s="1" customFormat="1" ht="24" customHeight="1" x14ac:dyDescent="0.25">
      <c r="B38" s="6">
        <f t="shared" si="3"/>
        <v>35</v>
      </c>
      <c r="C38" s="28"/>
      <c r="D38" s="97"/>
      <c r="E38" s="95"/>
      <c r="F38" s="9">
        <f>CRa!W40</f>
        <v>0</v>
      </c>
      <c r="G38" s="13" t="str">
        <f t="shared" si="0"/>
        <v/>
      </c>
      <c r="H38" s="9">
        <f>IF(CRa!AM40="","",CRa!AM40)</f>
        <v>0</v>
      </c>
      <c r="I38" s="159" t="str">
        <f t="shared" si="4"/>
        <v/>
      </c>
      <c r="K38" s="13"/>
      <c r="L38" s="159"/>
      <c r="N38" s="13"/>
      <c r="O38" s="243"/>
      <c r="P38" s="13"/>
      <c r="R38" s="247" t="str">
        <f t="shared" si="2"/>
        <v/>
      </c>
      <c r="S38" s="238"/>
      <c r="T38" s="234"/>
      <c r="U38" s="223"/>
      <c r="V38" s="234"/>
      <c r="W38" s="223"/>
      <c r="X38" s="234"/>
      <c r="Y38" s="239"/>
      <c r="AD38" s="196"/>
    </row>
    <row r="39" spans="2:30" s="1" customFormat="1" ht="24" customHeight="1" x14ac:dyDescent="0.25">
      <c r="B39" s="6">
        <f t="shared" si="3"/>
        <v>36</v>
      </c>
      <c r="C39" s="28"/>
      <c r="D39" s="97"/>
      <c r="E39" s="95"/>
      <c r="F39" s="9">
        <f>CRa!W41</f>
        <v>0</v>
      </c>
      <c r="G39" s="13" t="str">
        <f t="shared" si="0"/>
        <v/>
      </c>
      <c r="H39" s="9">
        <f>IF(CRa!AM41="","",CRa!AM41)</f>
        <v>0</v>
      </c>
      <c r="I39" s="159" t="str">
        <f t="shared" si="4"/>
        <v/>
      </c>
      <c r="K39" s="13"/>
      <c r="L39" s="159"/>
      <c r="N39" s="13"/>
      <c r="O39" s="243"/>
      <c r="P39" s="13"/>
      <c r="R39" s="247" t="str">
        <f t="shared" si="2"/>
        <v/>
      </c>
      <c r="S39" s="238"/>
      <c r="T39" s="234"/>
      <c r="U39" s="223"/>
      <c r="V39" s="234"/>
      <c r="W39" s="223"/>
      <c r="X39" s="234"/>
      <c r="Y39" s="239"/>
      <c r="AD39" s="196"/>
    </row>
    <row r="40" spans="2:30" s="1" customFormat="1" ht="24" customHeight="1" x14ac:dyDescent="0.25">
      <c r="B40" s="6">
        <f t="shared" si="3"/>
        <v>37</v>
      </c>
      <c r="C40" s="28"/>
      <c r="D40" s="97"/>
      <c r="E40" s="95"/>
      <c r="F40" s="9">
        <f>CRa!W42</f>
        <v>0</v>
      </c>
      <c r="G40" s="13" t="str">
        <f t="shared" si="0"/>
        <v/>
      </c>
      <c r="H40" s="9">
        <f>IF(CRa!AM42="","",CRa!AM42)</f>
        <v>0</v>
      </c>
      <c r="I40" s="159" t="str">
        <f t="shared" si="4"/>
        <v/>
      </c>
      <c r="K40" s="13"/>
      <c r="L40" s="159"/>
      <c r="N40" s="13"/>
      <c r="O40" s="243"/>
      <c r="P40" s="13"/>
      <c r="R40" s="247" t="str">
        <f t="shared" si="2"/>
        <v/>
      </c>
      <c r="S40" s="238"/>
      <c r="T40" s="234"/>
      <c r="U40" s="223"/>
      <c r="V40" s="234"/>
      <c r="W40" s="223"/>
      <c r="X40" s="234"/>
      <c r="Y40" s="239"/>
      <c r="AD40" s="196"/>
    </row>
    <row r="41" spans="2:30" s="1" customFormat="1" ht="24" customHeight="1" x14ac:dyDescent="0.25">
      <c r="B41" s="6">
        <f t="shared" si="3"/>
        <v>38</v>
      </c>
      <c r="C41" s="28"/>
      <c r="D41" s="97"/>
      <c r="E41" s="95"/>
      <c r="F41" s="9">
        <f>CRa!W43</f>
        <v>0</v>
      </c>
      <c r="G41" s="13" t="str">
        <f t="shared" ref="G41:G53" si="5">IF(C41="","",IF(F41=0,1,IF(H41&gt;=2,3,2)))</f>
        <v/>
      </c>
      <c r="H41" s="9">
        <f>IF(CRa!AM43="","",CRa!AM43)</f>
        <v>0</v>
      </c>
      <c r="I41" s="159" t="str">
        <f t="shared" si="4"/>
        <v/>
      </c>
      <c r="K41" s="13"/>
      <c r="L41" s="159"/>
      <c r="N41" s="13"/>
      <c r="O41" s="243"/>
      <c r="P41" s="13"/>
      <c r="R41" s="247" t="str">
        <f t="shared" si="2"/>
        <v/>
      </c>
      <c r="S41" s="238"/>
      <c r="T41" s="234"/>
      <c r="U41" s="223"/>
      <c r="V41" s="234"/>
      <c r="W41" s="223"/>
      <c r="X41" s="234"/>
      <c r="Y41" s="239"/>
      <c r="AD41" s="196"/>
    </row>
    <row r="42" spans="2:30" s="1" customFormat="1" ht="24" customHeight="1" x14ac:dyDescent="0.25">
      <c r="B42" s="6">
        <f t="shared" si="3"/>
        <v>39</v>
      </c>
      <c r="C42" s="28"/>
      <c r="D42" s="97"/>
      <c r="E42" s="95"/>
      <c r="F42" s="9">
        <f>CRa!W44</f>
        <v>0</v>
      </c>
      <c r="G42" s="13" t="str">
        <f t="shared" si="5"/>
        <v/>
      </c>
      <c r="H42" s="9">
        <f>IF(CRa!AM44="","",CRa!AM44)</f>
        <v>0</v>
      </c>
      <c r="I42" s="159" t="str">
        <f t="shared" si="4"/>
        <v/>
      </c>
      <c r="K42" s="13"/>
      <c r="L42" s="159"/>
      <c r="N42" s="13"/>
      <c r="O42" s="243"/>
      <c r="P42" s="13"/>
      <c r="R42" s="247" t="str">
        <f t="shared" si="2"/>
        <v/>
      </c>
      <c r="S42" s="238"/>
      <c r="T42" s="234"/>
      <c r="U42" s="223"/>
      <c r="V42" s="234"/>
      <c r="W42" s="223"/>
      <c r="X42" s="234"/>
      <c r="Y42" s="239"/>
      <c r="AD42" s="196"/>
    </row>
    <row r="43" spans="2:30" s="1" customFormat="1" ht="24" customHeight="1" x14ac:dyDescent="0.25">
      <c r="B43" s="6">
        <f t="shared" si="3"/>
        <v>40</v>
      </c>
      <c r="C43" s="28"/>
      <c r="D43" s="97"/>
      <c r="E43" s="95"/>
      <c r="F43" s="9">
        <f>CRa!W45</f>
        <v>0</v>
      </c>
      <c r="G43" s="13" t="str">
        <f t="shared" si="5"/>
        <v/>
      </c>
      <c r="H43" s="9">
        <f>IF(CRa!AM45="","",CRa!AM45)</f>
        <v>0</v>
      </c>
      <c r="I43" s="159" t="str">
        <f t="shared" si="4"/>
        <v/>
      </c>
      <c r="K43" s="13"/>
      <c r="L43" s="159"/>
      <c r="N43" s="13"/>
      <c r="O43" s="243"/>
      <c r="P43" s="13"/>
      <c r="R43" s="247" t="str">
        <f t="shared" si="2"/>
        <v/>
      </c>
      <c r="S43" s="238"/>
      <c r="T43" s="234"/>
      <c r="U43" s="223"/>
      <c r="V43" s="234"/>
      <c r="W43" s="223"/>
      <c r="X43" s="234"/>
      <c r="Y43" s="239"/>
      <c r="AD43" s="196"/>
    </row>
    <row r="44" spans="2:30" s="1" customFormat="1" ht="24" customHeight="1" x14ac:dyDescent="0.25">
      <c r="B44" s="6">
        <f t="shared" si="3"/>
        <v>41</v>
      </c>
      <c r="C44" s="28"/>
      <c r="D44" s="97"/>
      <c r="E44" s="95"/>
      <c r="F44" s="9">
        <f>CRa!W46</f>
        <v>0</v>
      </c>
      <c r="G44" s="13" t="str">
        <f t="shared" si="5"/>
        <v/>
      </c>
      <c r="H44" s="9">
        <f>IF(CRa!AM46="","",CRa!AM46)</f>
        <v>0</v>
      </c>
      <c r="I44" s="159" t="str">
        <f t="shared" si="4"/>
        <v/>
      </c>
      <c r="K44" s="13"/>
      <c r="L44" s="159"/>
      <c r="N44" s="13"/>
      <c r="O44" s="243"/>
      <c r="P44" s="13"/>
      <c r="R44" s="247" t="str">
        <f t="shared" si="2"/>
        <v/>
      </c>
      <c r="S44" s="238"/>
      <c r="T44" s="234"/>
      <c r="U44" s="223"/>
      <c r="V44" s="234"/>
      <c r="W44" s="223"/>
      <c r="X44" s="234"/>
      <c r="Y44" s="239"/>
      <c r="AD44" s="196"/>
    </row>
    <row r="45" spans="2:30" s="1" customFormat="1" ht="24" customHeight="1" x14ac:dyDescent="0.25">
      <c r="B45" s="6">
        <f t="shared" si="3"/>
        <v>42</v>
      </c>
      <c r="C45" s="28"/>
      <c r="D45" s="97"/>
      <c r="E45" s="95"/>
      <c r="F45" s="9">
        <f>CRa!W47</f>
        <v>0</v>
      </c>
      <c r="G45" s="13" t="str">
        <f t="shared" si="5"/>
        <v/>
      </c>
      <c r="H45" s="9">
        <f>IF(CRa!AM47="","",CRa!AM47)</f>
        <v>0</v>
      </c>
      <c r="I45" s="159" t="str">
        <f t="shared" si="4"/>
        <v/>
      </c>
      <c r="K45" s="13"/>
      <c r="L45" s="159"/>
      <c r="N45" s="13"/>
      <c r="O45" s="243"/>
      <c r="P45" s="13"/>
      <c r="R45" s="247" t="str">
        <f t="shared" si="2"/>
        <v/>
      </c>
      <c r="S45" s="238"/>
      <c r="T45" s="234"/>
      <c r="U45" s="223"/>
      <c r="V45" s="234"/>
      <c r="W45" s="223"/>
      <c r="X45" s="234"/>
      <c r="Y45" s="239"/>
      <c r="AD45" s="196"/>
    </row>
    <row r="46" spans="2:30" s="1" customFormat="1" ht="24" customHeight="1" x14ac:dyDescent="0.25">
      <c r="B46" s="6">
        <f t="shared" si="3"/>
        <v>43</v>
      </c>
      <c r="C46" s="28"/>
      <c r="D46" s="97"/>
      <c r="E46" s="95"/>
      <c r="F46" s="9">
        <f>CRa!W48</f>
        <v>0</v>
      </c>
      <c r="G46" s="13" t="str">
        <f t="shared" si="5"/>
        <v/>
      </c>
      <c r="H46" s="9">
        <f>IF(CRa!AM48="","",CRa!AM48)</f>
        <v>0</v>
      </c>
      <c r="I46" s="159" t="str">
        <f t="shared" si="4"/>
        <v/>
      </c>
      <c r="K46" s="13"/>
      <c r="L46" s="159"/>
      <c r="N46" s="13"/>
      <c r="O46" s="243"/>
      <c r="P46" s="13"/>
      <c r="R46" s="247" t="str">
        <f t="shared" si="2"/>
        <v/>
      </c>
      <c r="S46" s="238"/>
      <c r="T46" s="234"/>
      <c r="U46" s="223"/>
      <c r="V46" s="234"/>
      <c r="W46" s="223"/>
      <c r="X46" s="234"/>
      <c r="Y46" s="239"/>
      <c r="AD46" s="196"/>
    </row>
    <row r="47" spans="2:30" s="1" customFormat="1" ht="24" customHeight="1" x14ac:dyDescent="0.25">
      <c r="B47" s="6">
        <f t="shared" si="3"/>
        <v>44</v>
      </c>
      <c r="C47" s="28"/>
      <c r="D47" s="97"/>
      <c r="E47" s="95"/>
      <c r="F47" s="9">
        <f>CRa!W49</f>
        <v>0</v>
      </c>
      <c r="G47" s="13" t="str">
        <f t="shared" si="5"/>
        <v/>
      </c>
      <c r="H47" s="9">
        <f>IF(CRa!AM49="","",CRa!AM49)</f>
        <v>0</v>
      </c>
      <c r="I47" s="159" t="str">
        <f t="shared" si="4"/>
        <v/>
      </c>
      <c r="K47" s="13"/>
      <c r="L47" s="159"/>
      <c r="N47" s="13"/>
      <c r="O47" s="243"/>
      <c r="P47" s="13"/>
      <c r="R47" s="247" t="str">
        <f t="shared" si="2"/>
        <v/>
      </c>
      <c r="S47" s="238"/>
      <c r="T47" s="234"/>
      <c r="U47" s="223"/>
      <c r="V47" s="234"/>
      <c r="W47" s="223"/>
      <c r="X47" s="234"/>
      <c r="Y47" s="239"/>
      <c r="AD47" s="196"/>
    </row>
    <row r="48" spans="2:30" s="1" customFormat="1" ht="24" customHeight="1" x14ac:dyDescent="0.25">
      <c r="B48" s="6">
        <f t="shared" si="3"/>
        <v>45</v>
      </c>
      <c r="C48" s="28"/>
      <c r="D48" s="97"/>
      <c r="E48" s="95"/>
      <c r="F48" s="9">
        <f>CRa!W50</f>
        <v>0</v>
      </c>
      <c r="G48" s="13" t="str">
        <f t="shared" si="5"/>
        <v/>
      </c>
      <c r="H48" s="9">
        <f>IF(CRa!AM50="","",CRa!AM50)</f>
        <v>0</v>
      </c>
      <c r="I48" s="159" t="str">
        <f t="shared" si="4"/>
        <v/>
      </c>
      <c r="K48" s="13"/>
      <c r="L48" s="159"/>
      <c r="N48" s="13"/>
      <c r="O48" s="243"/>
      <c r="P48" s="13"/>
      <c r="R48" s="247" t="str">
        <f t="shared" si="2"/>
        <v/>
      </c>
      <c r="S48" s="238"/>
      <c r="T48" s="234"/>
      <c r="U48" s="223"/>
      <c r="V48" s="234"/>
      <c r="W48" s="223"/>
      <c r="X48" s="234"/>
      <c r="Y48" s="239"/>
      <c r="AD48" s="196"/>
    </row>
    <row r="49" spans="1:30" s="1" customFormat="1" ht="24" customHeight="1" x14ac:dyDescent="0.25">
      <c r="B49" s="6">
        <f t="shared" si="3"/>
        <v>46</v>
      </c>
      <c r="C49" s="28"/>
      <c r="D49" s="97"/>
      <c r="E49" s="95"/>
      <c r="F49" s="9">
        <f>CRa!W51</f>
        <v>0</v>
      </c>
      <c r="G49" s="13" t="str">
        <f t="shared" si="5"/>
        <v/>
      </c>
      <c r="H49" s="9">
        <f>IF(CRa!AM51="","",CRa!AM51)</f>
        <v>0</v>
      </c>
      <c r="I49" s="159" t="str">
        <f t="shared" si="4"/>
        <v/>
      </c>
      <c r="K49" s="13"/>
      <c r="L49" s="159"/>
      <c r="N49" s="13"/>
      <c r="O49" s="243"/>
      <c r="P49" s="13"/>
      <c r="R49" s="247" t="str">
        <f t="shared" si="2"/>
        <v/>
      </c>
      <c r="S49" s="238"/>
      <c r="T49" s="234"/>
      <c r="U49" s="223"/>
      <c r="V49" s="234"/>
      <c r="W49" s="223"/>
      <c r="X49" s="234"/>
      <c r="Y49" s="239"/>
      <c r="AD49" s="196"/>
    </row>
    <row r="50" spans="1:30" s="1" customFormat="1" ht="24" customHeight="1" x14ac:dyDescent="0.25">
      <c r="B50" s="6">
        <f t="shared" si="3"/>
        <v>47</v>
      </c>
      <c r="C50" s="28"/>
      <c r="D50" s="97"/>
      <c r="E50" s="95"/>
      <c r="F50" s="9">
        <f>CRa!W52</f>
        <v>0</v>
      </c>
      <c r="G50" s="13" t="str">
        <f t="shared" si="5"/>
        <v/>
      </c>
      <c r="H50" s="9">
        <f>IF(CRa!AM52="","",CRa!AM52)</f>
        <v>0</v>
      </c>
      <c r="I50" s="159" t="str">
        <f t="shared" si="4"/>
        <v/>
      </c>
      <c r="K50" s="13"/>
      <c r="L50" s="159"/>
      <c r="N50" s="13"/>
      <c r="O50" s="243"/>
      <c r="P50" s="13"/>
      <c r="R50" s="247" t="str">
        <f t="shared" si="2"/>
        <v/>
      </c>
      <c r="S50" s="238"/>
      <c r="T50" s="234"/>
      <c r="U50" s="223"/>
      <c r="V50" s="234"/>
      <c r="W50" s="223"/>
      <c r="X50" s="234"/>
      <c r="Y50" s="239"/>
      <c r="AD50" s="196"/>
    </row>
    <row r="51" spans="1:30" s="1" customFormat="1" ht="24" customHeight="1" x14ac:dyDescent="0.25">
      <c r="B51" s="6">
        <f t="shared" si="3"/>
        <v>48</v>
      </c>
      <c r="C51" s="28"/>
      <c r="D51" s="97"/>
      <c r="E51" s="95"/>
      <c r="F51" s="9">
        <f>CRa!W53</f>
        <v>0</v>
      </c>
      <c r="G51" s="13" t="str">
        <f t="shared" si="5"/>
        <v/>
      </c>
      <c r="H51" s="9">
        <f>IF(CRa!AM53="","",CRa!AM53)</f>
        <v>0</v>
      </c>
      <c r="I51" s="159" t="str">
        <f t="shared" si="4"/>
        <v/>
      </c>
      <c r="K51" s="13"/>
      <c r="L51" s="159"/>
      <c r="N51" s="13"/>
      <c r="O51" s="243"/>
      <c r="P51" s="13"/>
      <c r="R51" s="247" t="str">
        <f t="shared" si="2"/>
        <v/>
      </c>
      <c r="S51" s="238"/>
      <c r="T51" s="234"/>
      <c r="U51" s="223"/>
      <c r="V51" s="234"/>
      <c r="W51" s="223"/>
      <c r="X51" s="234"/>
      <c r="Y51" s="239"/>
      <c r="AD51" s="196"/>
    </row>
    <row r="52" spans="1:30" s="1" customFormat="1" ht="24" customHeight="1" x14ac:dyDescent="0.25">
      <c r="B52" s="6">
        <f t="shared" si="3"/>
        <v>49</v>
      </c>
      <c r="C52" s="28"/>
      <c r="D52" s="97"/>
      <c r="E52" s="95"/>
      <c r="F52" s="9">
        <f>CRa!W54</f>
        <v>0</v>
      </c>
      <c r="G52" s="13" t="str">
        <f t="shared" si="5"/>
        <v/>
      </c>
      <c r="H52" s="9">
        <f>IF(CRa!AM54="","",CRa!AM54)</f>
        <v>0</v>
      </c>
      <c r="I52" s="159" t="str">
        <f t="shared" si="4"/>
        <v/>
      </c>
      <c r="K52" s="13"/>
      <c r="L52" s="159"/>
      <c r="N52" s="13"/>
      <c r="O52" s="243"/>
      <c r="P52" s="13"/>
      <c r="R52" s="247" t="str">
        <f t="shared" si="2"/>
        <v/>
      </c>
      <c r="S52" s="238"/>
      <c r="T52" s="234"/>
      <c r="U52" s="223"/>
      <c r="V52" s="234"/>
      <c r="W52" s="223"/>
      <c r="X52" s="234"/>
      <c r="Y52" s="239"/>
      <c r="AD52" s="196"/>
    </row>
    <row r="53" spans="1:30" ht="24" customHeight="1" x14ac:dyDescent="0.25">
      <c r="B53" s="214">
        <f t="shared" si="3"/>
        <v>50</v>
      </c>
      <c r="C53" s="215"/>
      <c r="D53" s="216"/>
      <c r="E53" s="217"/>
      <c r="F53" s="10">
        <f>CRa!W55</f>
        <v>0</v>
      </c>
      <c r="G53" s="15" t="str">
        <f t="shared" si="5"/>
        <v/>
      </c>
      <c r="H53" s="10">
        <f>IF(CRa!AM55="","",CRa!AM55)</f>
        <v>0</v>
      </c>
      <c r="I53" s="160" t="str">
        <f t="shared" si="4"/>
        <v/>
      </c>
      <c r="K53" s="15"/>
      <c r="L53" s="160"/>
      <c r="N53" s="15"/>
      <c r="O53" s="245"/>
      <c r="P53" s="15"/>
      <c r="R53" s="248" t="str">
        <f t="shared" si="2"/>
        <v/>
      </c>
      <c r="S53" s="240"/>
      <c r="T53" s="235"/>
      <c r="U53" s="224"/>
      <c r="V53" s="235"/>
      <c r="W53" s="224"/>
      <c r="X53" s="235"/>
      <c r="Y53" s="241"/>
    </row>
    <row r="54" spans="1:30" x14ac:dyDescent="0.25">
      <c r="B54" s="155"/>
      <c r="C54" s="156"/>
      <c r="D54" s="218"/>
      <c r="E54" s="218"/>
      <c r="R54" s="155"/>
      <c r="S54" s="156"/>
      <c r="T54" s="218"/>
      <c r="U54" s="218"/>
      <c r="V54" s="218"/>
      <c r="W54" s="218"/>
      <c r="X54" s="218"/>
      <c r="Y54" s="218"/>
    </row>
    <row r="56" spans="1:30" x14ac:dyDescent="0.25">
      <c r="A56" s="2"/>
      <c r="C56" s="2"/>
      <c r="D56" s="2"/>
      <c r="E56" s="2"/>
      <c r="S56" s="2"/>
      <c r="T56" s="2"/>
      <c r="U56" s="2"/>
      <c r="V56" s="2"/>
      <c r="W56" s="2"/>
      <c r="X56" s="2"/>
      <c r="Y56" s="2"/>
    </row>
    <row r="57" spans="1:30" x14ac:dyDescent="0.25">
      <c r="A57" s="2"/>
      <c r="C57" s="2"/>
      <c r="D57" s="2"/>
      <c r="E57" s="2"/>
      <c r="S57" s="2"/>
      <c r="T57" s="2"/>
      <c r="U57" s="2"/>
      <c r="V57" s="2"/>
      <c r="W57" s="2"/>
      <c r="X57" s="2"/>
      <c r="Y57" s="2"/>
    </row>
    <row r="58" spans="1:30" x14ac:dyDescent="0.25">
      <c r="A58" s="2"/>
      <c r="C58" s="2"/>
      <c r="D58" s="2"/>
      <c r="E58" s="2"/>
      <c r="S58" s="2"/>
      <c r="T58" s="2"/>
      <c r="U58" s="2"/>
      <c r="V58" s="2"/>
      <c r="W58" s="2"/>
      <c r="X58" s="2"/>
      <c r="Y58" s="2"/>
    </row>
    <row r="59" spans="1:30" x14ac:dyDescent="0.25">
      <c r="A59" s="2"/>
      <c r="C59" s="2"/>
      <c r="D59" s="2"/>
      <c r="E59" s="2"/>
      <c r="S59" s="2"/>
      <c r="T59" s="2"/>
      <c r="U59" s="2"/>
      <c r="V59" s="2"/>
      <c r="W59" s="2"/>
      <c r="X59" s="2"/>
      <c r="Y59" s="2"/>
    </row>
    <row r="60" spans="1:30" x14ac:dyDescent="0.25">
      <c r="A60" s="2"/>
      <c r="C60" s="2"/>
      <c r="D60" s="2"/>
      <c r="E60" s="2"/>
      <c r="S60" s="2"/>
      <c r="T60" s="2"/>
      <c r="U60" s="2"/>
      <c r="V60" s="2"/>
      <c r="W60" s="2"/>
      <c r="X60" s="2"/>
      <c r="Y60" s="2"/>
    </row>
  </sheetData>
  <sheetProtection sheet="1" objects="1" scenarios="1"/>
  <protectedRanges>
    <protectedRange sqref="G4:G53" name="Intervalo3"/>
    <protectedRange sqref="C4:E53 K4:L53 N4:P53 R4:Y53" name="Candidatos"/>
    <protectedRange sqref="B2:E2" name="Intervalo2"/>
  </protectedRanges>
  <mergeCells count="7">
    <mergeCell ref="B2:E2"/>
    <mergeCell ref="AA2:AB2"/>
    <mergeCell ref="R2:Y2"/>
    <mergeCell ref="G2:G3"/>
    <mergeCell ref="I2:I3"/>
    <mergeCell ref="K2:L2"/>
    <mergeCell ref="N2:P2"/>
  </mergeCells>
  <conditionalFormatting sqref="C4:C53">
    <cfRule type="duplicateValues" dxfId="9" priority="3"/>
  </conditionalFormatting>
  <dataValidations count="1">
    <dataValidation type="whole" errorStyle="warning" operator="lessThan" allowBlank="1" showInputMessage="1" showErrorMessage="1" error="Esta cédula possui fórmula, tem certeza de quer alterar seu valor?" sqref="G4:G53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2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AO7" sqref="AO7"/>
    </sheetView>
  </sheetViews>
  <sheetFormatPr defaultColWidth="9.140625" defaultRowHeight="15" outlineLevelCol="1" x14ac:dyDescent="0.25"/>
  <cols>
    <col min="1" max="1" width="3.42578125" style="1" customWidth="1"/>
    <col min="2" max="2" width="6" style="2" customWidth="1"/>
    <col min="3" max="3" width="72.5703125" style="5" customWidth="1"/>
    <col min="4" max="4" width="1.42578125" style="2" customWidth="1"/>
    <col min="5" max="5" width="9.140625" style="46" customWidth="1"/>
    <col min="6" max="6" width="2.5703125" style="2" customWidth="1"/>
    <col min="7" max="8" width="4.85546875" style="1" customWidth="1" outlineLevel="1"/>
    <col min="9" max="9" width="5.85546875" style="46" customWidth="1" outlineLevel="1"/>
    <col min="10" max="10" width="5.85546875" style="2" customWidth="1"/>
    <col min="11" max="22" width="4.85546875" style="1" customWidth="1" outlineLevel="1"/>
    <col min="23" max="23" width="2.5703125" style="10" customWidth="1"/>
    <col min="24" max="38" width="4.85546875" style="1" customWidth="1" outlineLevel="1"/>
    <col min="39" max="39" width="2.5703125" style="10" customWidth="1"/>
    <col min="40" max="138" width="4.85546875" style="1" customWidth="1" outlineLevel="1"/>
    <col min="139" max="16384" width="9.140625" style="2"/>
  </cols>
  <sheetData>
    <row r="1" spans="1:138" ht="9" customHeight="1" x14ac:dyDescent="0.3">
      <c r="B1" s="1"/>
    </row>
    <row r="2" spans="1:138" s="162" customFormat="1" ht="64.5" customHeight="1" x14ac:dyDescent="0.25">
      <c r="A2" s="58"/>
      <c r="B2" s="276" t="s">
        <v>19</v>
      </c>
      <c r="C2" s="291" t="s">
        <v>21</v>
      </c>
      <c r="E2" s="288" t="s">
        <v>57</v>
      </c>
      <c r="G2" s="279" t="s">
        <v>39</v>
      </c>
      <c r="H2" s="280"/>
      <c r="I2" s="281"/>
      <c r="K2" s="279" t="s">
        <v>35</v>
      </c>
      <c r="L2" s="280"/>
      <c r="M2" s="281"/>
      <c r="N2" s="279" t="s">
        <v>89</v>
      </c>
      <c r="O2" s="280"/>
      <c r="P2" s="281"/>
      <c r="Q2" s="279" t="s">
        <v>41</v>
      </c>
      <c r="R2" s="280"/>
      <c r="S2" s="281"/>
      <c r="T2" s="279" t="s">
        <v>88</v>
      </c>
      <c r="U2" s="280"/>
      <c r="V2" s="281"/>
      <c r="W2" s="264"/>
      <c r="X2" s="279" t="s">
        <v>86</v>
      </c>
      <c r="Y2" s="280"/>
      <c r="Z2" s="281"/>
      <c r="AA2" s="279" t="s">
        <v>87</v>
      </c>
      <c r="AB2" s="280"/>
      <c r="AC2" s="281"/>
      <c r="AD2" s="279" t="s">
        <v>42</v>
      </c>
      <c r="AE2" s="280"/>
      <c r="AF2" s="281"/>
      <c r="AG2" s="279" t="s">
        <v>38</v>
      </c>
      <c r="AH2" s="280"/>
      <c r="AI2" s="281"/>
      <c r="AJ2" s="279" t="s">
        <v>37</v>
      </c>
      <c r="AK2" s="280"/>
      <c r="AL2" s="281"/>
      <c r="AM2" s="264"/>
      <c r="AN2" s="279" t="s">
        <v>90</v>
      </c>
      <c r="AO2" s="280"/>
      <c r="AP2" s="281"/>
      <c r="AQ2" s="279" t="s">
        <v>43</v>
      </c>
      <c r="AR2" s="280"/>
      <c r="AS2" s="281"/>
      <c r="AT2" s="279" t="s">
        <v>36</v>
      </c>
      <c r="AU2" s="280"/>
      <c r="AV2" s="281"/>
      <c r="AW2" s="279" t="s">
        <v>46</v>
      </c>
      <c r="AX2" s="280"/>
      <c r="AY2" s="281"/>
      <c r="AZ2" s="279" t="s">
        <v>91</v>
      </c>
      <c r="BA2" s="280"/>
      <c r="BB2" s="281"/>
      <c r="BC2" s="279" t="s">
        <v>92</v>
      </c>
      <c r="BD2" s="280"/>
      <c r="BE2" s="281"/>
      <c r="BF2" s="279" t="s">
        <v>48</v>
      </c>
      <c r="BG2" s="280"/>
      <c r="BH2" s="281"/>
      <c r="BI2" s="279" t="s">
        <v>44</v>
      </c>
      <c r="BJ2" s="280"/>
      <c r="BK2" s="281"/>
      <c r="BL2" s="279" t="s">
        <v>93</v>
      </c>
      <c r="BM2" s="280"/>
      <c r="BN2" s="281"/>
      <c r="BO2" s="279" t="s">
        <v>94</v>
      </c>
      <c r="BP2" s="280"/>
      <c r="BQ2" s="281"/>
      <c r="BR2" s="279" t="s">
        <v>84</v>
      </c>
      <c r="BS2" s="280"/>
      <c r="BT2" s="281"/>
      <c r="BU2" s="279" t="s">
        <v>95</v>
      </c>
      <c r="BV2" s="280"/>
      <c r="BW2" s="281"/>
      <c r="BX2" s="279" t="s">
        <v>96</v>
      </c>
      <c r="BY2" s="280"/>
      <c r="BZ2" s="281"/>
      <c r="CA2" s="279" t="s">
        <v>97</v>
      </c>
      <c r="CB2" s="280"/>
      <c r="CC2" s="281"/>
      <c r="CD2" s="279" t="s">
        <v>98</v>
      </c>
      <c r="CE2" s="280"/>
      <c r="CF2" s="281"/>
      <c r="CG2" s="279" t="s">
        <v>99</v>
      </c>
      <c r="CH2" s="280"/>
      <c r="CI2" s="281"/>
      <c r="CJ2" s="279" t="s">
        <v>100</v>
      </c>
      <c r="CK2" s="280"/>
      <c r="CL2" s="281"/>
      <c r="CM2" s="279" t="s">
        <v>101</v>
      </c>
      <c r="CN2" s="280"/>
      <c r="CO2" s="281"/>
      <c r="CP2" s="279" t="s">
        <v>102</v>
      </c>
      <c r="CQ2" s="280"/>
      <c r="CR2" s="281"/>
      <c r="CS2" s="279" t="s">
        <v>103</v>
      </c>
      <c r="CT2" s="280"/>
      <c r="CU2" s="281"/>
      <c r="CV2" s="279" t="s">
        <v>104</v>
      </c>
      <c r="CW2" s="280"/>
      <c r="CX2" s="281"/>
      <c r="CY2" s="279" t="s">
        <v>105</v>
      </c>
      <c r="CZ2" s="280"/>
      <c r="DA2" s="281"/>
      <c r="DB2" s="279" t="s">
        <v>106</v>
      </c>
      <c r="DC2" s="280"/>
      <c r="DD2" s="281"/>
      <c r="DE2" s="279" t="s">
        <v>107</v>
      </c>
      <c r="DF2" s="280"/>
      <c r="DG2" s="281"/>
      <c r="DH2" s="279" t="s">
        <v>108</v>
      </c>
      <c r="DI2" s="280"/>
      <c r="DJ2" s="281"/>
      <c r="DK2" s="279" t="s">
        <v>47</v>
      </c>
      <c r="DL2" s="280"/>
      <c r="DM2" s="281"/>
      <c r="DN2" s="279" t="s">
        <v>45</v>
      </c>
      <c r="DO2" s="280"/>
      <c r="DP2" s="281"/>
      <c r="DQ2" s="279" t="s">
        <v>109</v>
      </c>
      <c r="DR2" s="280"/>
      <c r="DS2" s="281"/>
      <c r="DT2" s="279" t="s">
        <v>110</v>
      </c>
      <c r="DU2" s="280"/>
      <c r="DV2" s="281"/>
      <c r="DW2" s="279" t="s">
        <v>111</v>
      </c>
      <c r="DX2" s="280"/>
      <c r="DY2" s="281"/>
      <c r="DZ2" s="279" t="s">
        <v>112</v>
      </c>
      <c r="EA2" s="280"/>
      <c r="EB2" s="281"/>
      <c r="EC2" s="279" t="s">
        <v>49</v>
      </c>
      <c r="ED2" s="280"/>
      <c r="EE2" s="281"/>
      <c r="EF2" s="279" t="s">
        <v>189</v>
      </c>
      <c r="EG2" s="280"/>
      <c r="EH2" s="281"/>
    </row>
    <row r="3" spans="1:138" s="162" customFormat="1" ht="29.25" customHeight="1" x14ac:dyDescent="0.25">
      <c r="A3" s="58"/>
      <c r="B3" s="277"/>
      <c r="C3" s="292"/>
      <c r="E3" s="289"/>
      <c r="G3" s="282" t="s">
        <v>113</v>
      </c>
      <c r="H3" s="283"/>
      <c r="I3" s="284"/>
      <c r="K3" s="282" t="s">
        <v>122</v>
      </c>
      <c r="L3" s="283"/>
      <c r="M3" s="284"/>
      <c r="N3" s="282" t="s">
        <v>121</v>
      </c>
      <c r="O3" s="283"/>
      <c r="P3" s="284"/>
      <c r="Q3" s="282" t="s">
        <v>118</v>
      </c>
      <c r="R3" s="283"/>
      <c r="S3" s="284"/>
      <c r="T3" s="282" t="s">
        <v>119</v>
      </c>
      <c r="U3" s="283"/>
      <c r="V3" s="284"/>
      <c r="W3" s="264"/>
      <c r="X3" s="282" t="s">
        <v>114</v>
      </c>
      <c r="Y3" s="283"/>
      <c r="Z3" s="284"/>
      <c r="AA3" s="282" t="s">
        <v>115</v>
      </c>
      <c r="AB3" s="283"/>
      <c r="AC3" s="284"/>
      <c r="AD3" s="282" t="s">
        <v>116</v>
      </c>
      <c r="AE3" s="283"/>
      <c r="AF3" s="284"/>
      <c r="AG3" s="282" t="s">
        <v>117</v>
      </c>
      <c r="AH3" s="283"/>
      <c r="AI3" s="284"/>
      <c r="AJ3" s="282" t="s">
        <v>120</v>
      </c>
      <c r="AK3" s="283"/>
      <c r="AL3" s="284"/>
      <c r="AM3" s="264"/>
      <c r="AN3" s="282" t="s">
        <v>123</v>
      </c>
      <c r="AO3" s="283"/>
      <c r="AP3" s="284"/>
      <c r="AQ3" s="282" t="s">
        <v>124</v>
      </c>
      <c r="AR3" s="283"/>
      <c r="AS3" s="284"/>
      <c r="AT3" s="282" t="s">
        <v>125</v>
      </c>
      <c r="AU3" s="283"/>
      <c r="AV3" s="284"/>
      <c r="AW3" s="282" t="s">
        <v>126</v>
      </c>
      <c r="AX3" s="283"/>
      <c r="AY3" s="284"/>
      <c r="AZ3" s="282" t="s">
        <v>127</v>
      </c>
      <c r="BA3" s="283"/>
      <c r="BB3" s="284"/>
      <c r="BC3" s="282" t="s">
        <v>128</v>
      </c>
      <c r="BD3" s="283"/>
      <c r="BE3" s="284"/>
      <c r="BF3" s="282" t="s">
        <v>129</v>
      </c>
      <c r="BG3" s="283"/>
      <c r="BH3" s="284"/>
      <c r="BI3" s="282" t="s">
        <v>130</v>
      </c>
      <c r="BJ3" s="283"/>
      <c r="BK3" s="284"/>
      <c r="BL3" s="282" t="s">
        <v>131</v>
      </c>
      <c r="BM3" s="283"/>
      <c r="BN3" s="284"/>
      <c r="BO3" s="282" t="s">
        <v>132</v>
      </c>
      <c r="BP3" s="283"/>
      <c r="BQ3" s="284"/>
      <c r="BR3" s="282" t="s">
        <v>133</v>
      </c>
      <c r="BS3" s="283"/>
      <c r="BT3" s="284"/>
      <c r="BU3" s="282" t="s">
        <v>134</v>
      </c>
      <c r="BV3" s="283"/>
      <c r="BW3" s="284"/>
      <c r="BX3" s="282" t="s">
        <v>135</v>
      </c>
      <c r="BY3" s="283"/>
      <c r="BZ3" s="284"/>
      <c r="CA3" s="282" t="s">
        <v>136</v>
      </c>
      <c r="CB3" s="283"/>
      <c r="CC3" s="284"/>
      <c r="CD3" s="282" t="s">
        <v>137</v>
      </c>
      <c r="CE3" s="283"/>
      <c r="CF3" s="284"/>
      <c r="CG3" s="282" t="s">
        <v>138</v>
      </c>
      <c r="CH3" s="283"/>
      <c r="CI3" s="284"/>
      <c r="CJ3" s="282" t="s">
        <v>139</v>
      </c>
      <c r="CK3" s="283"/>
      <c r="CL3" s="284"/>
      <c r="CM3" s="282" t="s">
        <v>140</v>
      </c>
      <c r="CN3" s="283"/>
      <c r="CO3" s="284"/>
      <c r="CP3" s="282" t="s">
        <v>141</v>
      </c>
      <c r="CQ3" s="283"/>
      <c r="CR3" s="284"/>
      <c r="CS3" s="282" t="s">
        <v>142</v>
      </c>
      <c r="CT3" s="283"/>
      <c r="CU3" s="284"/>
      <c r="CV3" s="282" t="s">
        <v>143</v>
      </c>
      <c r="CW3" s="283"/>
      <c r="CX3" s="284"/>
      <c r="CY3" s="282" t="s">
        <v>144</v>
      </c>
      <c r="CZ3" s="283"/>
      <c r="DA3" s="284"/>
      <c r="DB3" s="282" t="s">
        <v>145</v>
      </c>
      <c r="DC3" s="283"/>
      <c r="DD3" s="284"/>
      <c r="DE3" s="282" t="s">
        <v>146</v>
      </c>
      <c r="DF3" s="283"/>
      <c r="DG3" s="284"/>
      <c r="DH3" s="282" t="s">
        <v>147</v>
      </c>
      <c r="DI3" s="283"/>
      <c r="DJ3" s="284"/>
      <c r="DK3" s="282" t="s">
        <v>148</v>
      </c>
      <c r="DL3" s="283"/>
      <c r="DM3" s="284"/>
      <c r="DN3" s="282" t="s">
        <v>149</v>
      </c>
      <c r="DO3" s="283"/>
      <c r="DP3" s="284"/>
      <c r="DQ3" s="282" t="s">
        <v>150</v>
      </c>
      <c r="DR3" s="283"/>
      <c r="DS3" s="284"/>
      <c r="DT3" s="282" t="s">
        <v>151</v>
      </c>
      <c r="DU3" s="283"/>
      <c r="DV3" s="284"/>
      <c r="DW3" s="282" t="s">
        <v>152</v>
      </c>
      <c r="DX3" s="283"/>
      <c r="DY3" s="284"/>
      <c r="DZ3" s="282" t="s">
        <v>153</v>
      </c>
      <c r="EA3" s="283"/>
      <c r="EB3" s="284"/>
      <c r="EC3" s="282" t="s">
        <v>63</v>
      </c>
      <c r="ED3" s="283"/>
      <c r="EE3" s="284"/>
      <c r="EF3" s="282" t="s">
        <v>63</v>
      </c>
      <c r="EG3" s="283"/>
      <c r="EH3" s="284"/>
    </row>
    <row r="4" spans="1:138" s="161" customFormat="1" ht="18.75" customHeight="1" x14ac:dyDescent="0.25">
      <c r="B4" s="277"/>
      <c r="C4" s="292"/>
      <c r="E4" s="289"/>
      <c r="G4" s="285">
        <v>45</v>
      </c>
      <c r="H4" s="286"/>
      <c r="I4" s="287"/>
      <c r="K4" s="285">
        <v>45</v>
      </c>
      <c r="L4" s="286"/>
      <c r="M4" s="287"/>
      <c r="N4" s="285">
        <v>45</v>
      </c>
      <c r="O4" s="286"/>
      <c r="P4" s="287"/>
      <c r="Q4" s="285">
        <v>30</v>
      </c>
      <c r="R4" s="286"/>
      <c r="S4" s="287"/>
      <c r="T4" s="285">
        <v>60</v>
      </c>
      <c r="U4" s="286"/>
      <c r="V4" s="287"/>
      <c r="W4" s="265"/>
      <c r="X4" s="285">
        <v>45</v>
      </c>
      <c r="Y4" s="286"/>
      <c r="Z4" s="287"/>
      <c r="AA4" s="285">
        <v>45</v>
      </c>
      <c r="AB4" s="286"/>
      <c r="AC4" s="287"/>
      <c r="AD4" s="285">
        <v>45</v>
      </c>
      <c r="AE4" s="286"/>
      <c r="AF4" s="287"/>
      <c r="AG4" s="285">
        <v>45</v>
      </c>
      <c r="AH4" s="286"/>
      <c r="AI4" s="287"/>
      <c r="AJ4" s="285">
        <v>60</v>
      </c>
      <c r="AK4" s="286"/>
      <c r="AL4" s="287"/>
      <c r="AM4" s="265"/>
      <c r="AN4" s="285">
        <v>45</v>
      </c>
      <c r="AO4" s="286"/>
      <c r="AP4" s="287"/>
      <c r="AQ4" s="285">
        <v>45</v>
      </c>
      <c r="AR4" s="286"/>
      <c r="AS4" s="287"/>
      <c r="AT4" s="285">
        <v>45</v>
      </c>
      <c r="AU4" s="286"/>
      <c r="AV4" s="287"/>
      <c r="AW4" s="285">
        <v>45</v>
      </c>
      <c r="AX4" s="286"/>
      <c r="AY4" s="287"/>
      <c r="AZ4" s="285">
        <v>45</v>
      </c>
      <c r="BA4" s="286"/>
      <c r="BB4" s="287"/>
      <c r="BC4" s="285">
        <v>45</v>
      </c>
      <c r="BD4" s="286"/>
      <c r="BE4" s="287"/>
      <c r="BF4" s="285">
        <v>45</v>
      </c>
      <c r="BG4" s="286"/>
      <c r="BH4" s="287"/>
      <c r="BI4" s="285">
        <v>45</v>
      </c>
      <c r="BJ4" s="286"/>
      <c r="BK4" s="287"/>
      <c r="BL4" s="285">
        <v>45</v>
      </c>
      <c r="BM4" s="286"/>
      <c r="BN4" s="287"/>
      <c r="BO4" s="285">
        <v>45</v>
      </c>
      <c r="BP4" s="286"/>
      <c r="BQ4" s="287"/>
      <c r="BR4" s="285">
        <v>45</v>
      </c>
      <c r="BS4" s="286"/>
      <c r="BT4" s="287"/>
      <c r="BU4" s="285">
        <v>45</v>
      </c>
      <c r="BV4" s="286"/>
      <c r="BW4" s="287"/>
      <c r="BX4" s="285">
        <v>45</v>
      </c>
      <c r="BY4" s="286"/>
      <c r="BZ4" s="287"/>
      <c r="CA4" s="285">
        <v>45</v>
      </c>
      <c r="CB4" s="286"/>
      <c r="CC4" s="287"/>
      <c r="CD4" s="285">
        <v>45</v>
      </c>
      <c r="CE4" s="286"/>
      <c r="CF4" s="287"/>
      <c r="CG4" s="285">
        <v>45</v>
      </c>
      <c r="CH4" s="286"/>
      <c r="CI4" s="287"/>
      <c r="CJ4" s="285">
        <v>45</v>
      </c>
      <c r="CK4" s="286"/>
      <c r="CL4" s="287"/>
      <c r="CM4" s="285">
        <v>45</v>
      </c>
      <c r="CN4" s="286"/>
      <c r="CO4" s="287"/>
      <c r="CP4" s="285">
        <v>45</v>
      </c>
      <c r="CQ4" s="286"/>
      <c r="CR4" s="287"/>
      <c r="CS4" s="285">
        <v>45</v>
      </c>
      <c r="CT4" s="286"/>
      <c r="CU4" s="287"/>
      <c r="CV4" s="285">
        <v>45</v>
      </c>
      <c r="CW4" s="286"/>
      <c r="CX4" s="287"/>
      <c r="CY4" s="285">
        <v>45</v>
      </c>
      <c r="CZ4" s="286"/>
      <c r="DA4" s="287"/>
      <c r="DB4" s="285">
        <v>45</v>
      </c>
      <c r="DC4" s="286"/>
      <c r="DD4" s="287"/>
      <c r="DE4" s="285">
        <v>45</v>
      </c>
      <c r="DF4" s="286"/>
      <c r="DG4" s="287"/>
      <c r="DH4" s="285">
        <v>45</v>
      </c>
      <c r="DI4" s="286"/>
      <c r="DJ4" s="287"/>
      <c r="DK4" s="285">
        <v>45</v>
      </c>
      <c r="DL4" s="286"/>
      <c r="DM4" s="287"/>
      <c r="DN4" s="285">
        <v>45</v>
      </c>
      <c r="DO4" s="286"/>
      <c r="DP4" s="287"/>
      <c r="DQ4" s="285">
        <v>45</v>
      </c>
      <c r="DR4" s="286"/>
      <c r="DS4" s="287"/>
      <c r="DT4" s="285">
        <v>45</v>
      </c>
      <c r="DU4" s="286"/>
      <c r="DV4" s="287"/>
      <c r="DW4" s="285">
        <v>45</v>
      </c>
      <c r="DX4" s="286"/>
      <c r="DY4" s="287"/>
      <c r="DZ4" s="285">
        <v>45</v>
      </c>
      <c r="EA4" s="286"/>
      <c r="EB4" s="287"/>
      <c r="EC4" s="285">
        <v>45</v>
      </c>
      <c r="ED4" s="286"/>
      <c r="EE4" s="287"/>
      <c r="EF4" s="285">
        <v>45</v>
      </c>
      <c r="EG4" s="286"/>
      <c r="EH4" s="287"/>
    </row>
    <row r="5" spans="1:138" s="4" customFormat="1" ht="52.9" customHeight="1" x14ac:dyDescent="0.25">
      <c r="A5" s="3"/>
      <c r="B5" s="278"/>
      <c r="C5" s="293"/>
      <c r="E5" s="290"/>
      <c r="G5" s="107" t="s">
        <v>32</v>
      </c>
      <c r="H5" s="107" t="s">
        <v>33</v>
      </c>
      <c r="I5" s="108" t="s">
        <v>34</v>
      </c>
      <c r="K5" s="107" t="s">
        <v>32</v>
      </c>
      <c r="L5" s="107" t="s">
        <v>33</v>
      </c>
      <c r="M5" s="107" t="s">
        <v>34</v>
      </c>
      <c r="N5" s="107" t="s">
        <v>32</v>
      </c>
      <c r="O5" s="107" t="s">
        <v>33</v>
      </c>
      <c r="P5" s="107" t="s">
        <v>34</v>
      </c>
      <c r="Q5" s="107" t="s">
        <v>32</v>
      </c>
      <c r="R5" s="107" t="s">
        <v>33</v>
      </c>
      <c r="S5" s="107" t="s">
        <v>34</v>
      </c>
      <c r="T5" s="107" t="s">
        <v>32</v>
      </c>
      <c r="U5" s="107" t="s">
        <v>33</v>
      </c>
      <c r="V5" s="107" t="s">
        <v>34</v>
      </c>
      <c r="W5" s="23"/>
      <c r="X5" s="107" t="s">
        <v>32</v>
      </c>
      <c r="Y5" s="107" t="s">
        <v>33</v>
      </c>
      <c r="Z5" s="107" t="s">
        <v>34</v>
      </c>
      <c r="AA5" s="107" t="s">
        <v>32</v>
      </c>
      <c r="AB5" s="107" t="s">
        <v>33</v>
      </c>
      <c r="AC5" s="107" t="s">
        <v>34</v>
      </c>
      <c r="AD5" s="107" t="s">
        <v>32</v>
      </c>
      <c r="AE5" s="107" t="s">
        <v>33</v>
      </c>
      <c r="AF5" s="107" t="s">
        <v>34</v>
      </c>
      <c r="AG5" s="107" t="s">
        <v>32</v>
      </c>
      <c r="AH5" s="107" t="s">
        <v>33</v>
      </c>
      <c r="AI5" s="107" t="s">
        <v>34</v>
      </c>
      <c r="AJ5" s="107" t="s">
        <v>32</v>
      </c>
      <c r="AK5" s="107" t="s">
        <v>33</v>
      </c>
      <c r="AL5" s="107" t="s">
        <v>34</v>
      </c>
      <c r="AM5" s="23"/>
      <c r="AN5" s="107" t="s">
        <v>32</v>
      </c>
      <c r="AO5" s="107" t="s">
        <v>33</v>
      </c>
      <c r="AP5" s="107" t="s">
        <v>34</v>
      </c>
      <c r="AQ5" s="107" t="s">
        <v>32</v>
      </c>
      <c r="AR5" s="107" t="s">
        <v>33</v>
      </c>
      <c r="AS5" s="107" t="s">
        <v>34</v>
      </c>
      <c r="AT5" s="107" t="s">
        <v>32</v>
      </c>
      <c r="AU5" s="107" t="s">
        <v>33</v>
      </c>
      <c r="AV5" s="107" t="s">
        <v>34</v>
      </c>
      <c r="AW5" s="107" t="s">
        <v>32</v>
      </c>
      <c r="AX5" s="107" t="s">
        <v>33</v>
      </c>
      <c r="AY5" s="107" t="s">
        <v>34</v>
      </c>
      <c r="AZ5" s="107" t="s">
        <v>32</v>
      </c>
      <c r="BA5" s="107" t="s">
        <v>33</v>
      </c>
      <c r="BB5" s="107" t="s">
        <v>34</v>
      </c>
      <c r="BC5" s="107" t="s">
        <v>32</v>
      </c>
      <c r="BD5" s="107" t="s">
        <v>33</v>
      </c>
      <c r="BE5" s="107" t="s">
        <v>34</v>
      </c>
      <c r="BF5" s="107" t="s">
        <v>32</v>
      </c>
      <c r="BG5" s="107" t="s">
        <v>33</v>
      </c>
      <c r="BH5" s="107" t="s">
        <v>34</v>
      </c>
      <c r="BI5" s="107" t="s">
        <v>32</v>
      </c>
      <c r="BJ5" s="107" t="s">
        <v>33</v>
      </c>
      <c r="BK5" s="107" t="s">
        <v>34</v>
      </c>
      <c r="BL5" s="107" t="s">
        <v>32</v>
      </c>
      <c r="BM5" s="107" t="s">
        <v>33</v>
      </c>
      <c r="BN5" s="107" t="s">
        <v>34</v>
      </c>
      <c r="BO5" s="107" t="s">
        <v>32</v>
      </c>
      <c r="BP5" s="107" t="s">
        <v>33</v>
      </c>
      <c r="BQ5" s="107" t="s">
        <v>34</v>
      </c>
      <c r="BR5" s="107" t="s">
        <v>32</v>
      </c>
      <c r="BS5" s="107" t="s">
        <v>33</v>
      </c>
      <c r="BT5" s="107" t="s">
        <v>34</v>
      </c>
      <c r="BU5" s="107" t="s">
        <v>32</v>
      </c>
      <c r="BV5" s="107" t="s">
        <v>33</v>
      </c>
      <c r="BW5" s="107" t="s">
        <v>34</v>
      </c>
      <c r="BX5" s="107" t="s">
        <v>32</v>
      </c>
      <c r="BY5" s="107" t="s">
        <v>33</v>
      </c>
      <c r="BZ5" s="107" t="s">
        <v>34</v>
      </c>
      <c r="CA5" s="107" t="s">
        <v>32</v>
      </c>
      <c r="CB5" s="107" t="s">
        <v>33</v>
      </c>
      <c r="CC5" s="107" t="s">
        <v>34</v>
      </c>
      <c r="CD5" s="107" t="s">
        <v>32</v>
      </c>
      <c r="CE5" s="107" t="s">
        <v>33</v>
      </c>
      <c r="CF5" s="107" t="s">
        <v>34</v>
      </c>
      <c r="CG5" s="107" t="s">
        <v>32</v>
      </c>
      <c r="CH5" s="107" t="s">
        <v>33</v>
      </c>
      <c r="CI5" s="107" t="s">
        <v>34</v>
      </c>
      <c r="CJ5" s="107" t="s">
        <v>32</v>
      </c>
      <c r="CK5" s="107" t="s">
        <v>33</v>
      </c>
      <c r="CL5" s="107" t="s">
        <v>34</v>
      </c>
      <c r="CM5" s="107" t="s">
        <v>32</v>
      </c>
      <c r="CN5" s="107" t="s">
        <v>33</v>
      </c>
      <c r="CO5" s="107" t="s">
        <v>34</v>
      </c>
      <c r="CP5" s="107" t="s">
        <v>32</v>
      </c>
      <c r="CQ5" s="107" t="s">
        <v>33</v>
      </c>
      <c r="CR5" s="107" t="s">
        <v>34</v>
      </c>
      <c r="CS5" s="107" t="s">
        <v>32</v>
      </c>
      <c r="CT5" s="107" t="s">
        <v>33</v>
      </c>
      <c r="CU5" s="107" t="s">
        <v>34</v>
      </c>
      <c r="CV5" s="107" t="s">
        <v>32</v>
      </c>
      <c r="CW5" s="107" t="s">
        <v>33</v>
      </c>
      <c r="CX5" s="107" t="s">
        <v>34</v>
      </c>
      <c r="CY5" s="107" t="s">
        <v>32</v>
      </c>
      <c r="CZ5" s="107" t="s">
        <v>33</v>
      </c>
      <c r="DA5" s="107" t="s">
        <v>34</v>
      </c>
      <c r="DB5" s="107" t="s">
        <v>32</v>
      </c>
      <c r="DC5" s="107" t="s">
        <v>33</v>
      </c>
      <c r="DD5" s="107" t="s">
        <v>34</v>
      </c>
      <c r="DE5" s="107" t="s">
        <v>32</v>
      </c>
      <c r="DF5" s="107" t="s">
        <v>33</v>
      </c>
      <c r="DG5" s="107" t="s">
        <v>34</v>
      </c>
      <c r="DH5" s="107" t="s">
        <v>32</v>
      </c>
      <c r="DI5" s="107" t="s">
        <v>33</v>
      </c>
      <c r="DJ5" s="107" t="s">
        <v>34</v>
      </c>
      <c r="DK5" s="107" t="s">
        <v>32</v>
      </c>
      <c r="DL5" s="107" t="s">
        <v>33</v>
      </c>
      <c r="DM5" s="107" t="s">
        <v>34</v>
      </c>
      <c r="DN5" s="107" t="s">
        <v>32</v>
      </c>
      <c r="DO5" s="107" t="s">
        <v>33</v>
      </c>
      <c r="DP5" s="107" t="s">
        <v>34</v>
      </c>
      <c r="DQ5" s="107" t="s">
        <v>32</v>
      </c>
      <c r="DR5" s="107" t="s">
        <v>33</v>
      </c>
      <c r="DS5" s="107" t="s">
        <v>34</v>
      </c>
      <c r="DT5" s="107" t="s">
        <v>32</v>
      </c>
      <c r="DU5" s="107" t="s">
        <v>33</v>
      </c>
      <c r="DV5" s="107" t="s">
        <v>34</v>
      </c>
      <c r="DW5" s="107" t="s">
        <v>32</v>
      </c>
      <c r="DX5" s="107" t="s">
        <v>33</v>
      </c>
      <c r="DY5" s="107" t="s">
        <v>34</v>
      </c>
      <c r="DZ5" s="107" t="s">
        <v>32</v>
      </c>
      <c r="EA5" s="107" t="s">
        <v>33</v>
      </c>
      <c r="EB5" s="107" t="s">
        <v>34</v>
      </c>
      <c r="EC5" s="107" t="s">
        <v>32</v>
      </c>
      <c r="ED5" s="107" t="s">
        <v>33</v>
      </c>
      <c r="EE5" s="107" t="s">
        <v>34</v>
      </c>
      <c r="EF5" s="107" t="s">
        <v>32</v>
      </c>
      <c r="EG5" s="107" t="s">
        <v>33</v>
      </c>
      <c r="EH5" s="107" t="s">
        <v>34</v>
      </c>
    </row>
    <row r="6" spans="1:138" s="1" customFormat="1" ht="24" customHeight="1" x14ac:dyDescent="0.3">
      <c r="B6" s="16">
        <v>1</v>
      </c>
      <c r="C6" s="27" t="str">
        <f>IF(Candidatos!C4="","",Candidatos!C4)</f>
        <v>Exemplo 01</v>
      </c>
      <c r="D6" s="12"/>
      <c r="E6" s="48">
        <f>IF(C6="","",(IF(SUMIFS($Q6:$EH6,$Q$5:$EH$5,"Créditos")=0,0,SUMIFS($Q6:$EH6,$Q$5:$EH$5,"Total")/SUMIFS($Q6:$EH6,$Q$5:$EH$5,"Créditos"))))</f>
        <v>3</v>
      </c>
      <c r="F6" s="12"/>
      <c r="G6" s="173">
        <f t="shared" ref="G6:G35" si="0">IF(OR(H6="",$C6=""),"",IF(H6="S",0,IF(G$4="","",G$4/15)))</f>
        <v>0</v>
      </c>
      <c r="H6" s="174" t="s">
        <v>215</v>
      </c>
      <c r="I6" s="175">
        <f>IF(H6="","",IF(H6="A",3*G6,IF(H6="B",2*G6,IF(H6="C",1*G6,IF(OR(H6="R",H6="S"),0,"!")))))</f>
        <v>0</v>
      </c>
      <c r="J6" s="12"/>
      <c r="K6" s="104">
        <f t="shared" ref="K6:K35" si="1">IF(OR(L6="",$C6=""),"",IF(L6="S",0,IF(K$4="","",K$4/15)))</f>
        <v>0</v>
      </c>
      <c r="L6" s="105" t="s">
        <v>215</v>
      </c>
      <c r="M6" s="106">
        <f>IF(L6="","",IF(L6="A",3*K6,IF(L6="B",2*K6,IF(L6="C",1*K6,IF(OR(L6="R",L6="S"),0,"!")))))</f>
        <v>0</v>
      </c>
      <c r="N6" s="173" t="str">
        <f t="shared" ref="N6:N35" si="2">IF(OR(O6="",$C6=""),"",IF(O6="S",0,IF(N$4="","",N$4/15)))</f>
        <v/>
      </c>
      <c r="O6" s="174"/>
      <c r="P6" s="182" t="str">
        <f>IF(O6="","",IF(O6="A",3*N6,IF(O6="B",2*N6,IF(O6="C",1*N6,IF(OR(O6="R",O6="S"),0,"!")))))</f>
        <v/>
      </c>
      <c r="Q6" s="104">
        <f t="shared" ref="Q6:Q35" si="3">IF(OR(R6="",$C6=""),"",IF(R6="S",0,IF(Q$4="","",Q$4/15)))</f>
        <v>2</v>
      </c>
      <c r="R6" s="105" t="s">
        <v>216</v>
      </c>
      <c r="S6" s="106">
        <f>IF(R6="","",IF(R6="A",3*Q6,IF(R6="B",2*Q6,IF(R6="C",1*Q6,IF(OR(R6="R",R6="S"),0,"!")))))</f>
        <v>6</v>
      </c>
      <c r="T6" s="173" t="str">
        <f t="shared" ref="T6:T35" si="4">IF(OR(U6="",$C6=""),"",IF(U6="S",0,IF(T$4="","",T$4/15)))</f>
        <v/>
      </c>
      <c r="U6" s="174"/>
      <c r="V6" s="182" t="str">
        <f>IF(U6="","",IF(U6="A",3*T6,IF(U6="B",2*T6,IF(U6="C",1*T6,IF(OR(U6="R",U6="S"),0,"!")))))</f>
        <v/>
      </c>
      <c r="W6" s="266">
        <f>COUNTIFS($X$5:$AL$5,"Conceito",X6:AL6,"A")+COUNTIFS($X$5:$AL$5,"Conceito",X6:AL6,"B")+COUNTIFS($X$5:$AL$5,"Conceito",X6:AL6,"C")+COUNTIFS($X$5:$AL$5,"Conceito",X6:AL6,"S")</f>
        <v>4</v>
      </c>
      <c r="X6" s="104">
        <f t="shared" ref="X6:X35" si="5">IF(OR(Y6="",$C6=""),"",IF(Y6="S",0,IF(X$4="","",X$4/15)))</f>
        <v>3</v>
      </c>
      <c r="Y6" s="105" t="s">
        <v>216</v>
      </c>
      <c r="Z6" s="106">
        <f>IF(Y6="","",IF(Y6="A",3*X6,IF(Y6="B",2*X6,IF(Y6="C",1*X6,IF(OR(Y6="R",Y6="S"),0,"!")))))</f>
        <v>9</v>
      </c>
      <c r="AA6" s="173">
        <f t="shared" ref="AA6:AA35" si="6">IF(OR(AB6="",$C6=""),"",IF(AB6="S",0,IF(AA$4="","",AA$4/15)))</f>
        <v>3</v>
      </c>
      <c r="AB6" s="174" t="s">
        <v>216</v>
      </c>
      <c r="AC6" s="182">
        <f>IF(AB6="","",IF(AB6="A",3*AA6,IF(AB6="B",2*AA6,IF(AB6="C",1*AA6,IF(OR(AB6="R",AB6="S"),0,"!")))))</f>
        <v>9</v>
      </c>
      <c r="AD6" s="104">
        <f t="shared" ref="AD6:AD35" si="7">IF(OR(AE6="",$C6=""),"",IF(AE6="S",0,IF(AD$4="","",AD$4/15)))</f>
        <v>3</v>
      </c>
      <c r="AE6" s="105" t="s">
        <v>216</v>
      </c>
      <c r="AF6" s="106">
        <f>IF(AE6="","",IF(AE6="A",3*AD6,IF(AE6="B",2*AD6,IF(AE6="C",1*AD6,IF(OR(AE6="R",AE6="S"),0,"!")))))</f>
        <v>9</v>
      </c>
      <c r="AG6" s="173">
        <f t="shared" ref="AG6:AG35" si="8">IF(OR(AH6="",$C6=""),"",IF(AH6="S",0,IF(AG$4="","",AG$4/15)))</f>
        <v>3</v>
      </c>
      <c r="AH6" s="174" t="s">
        <v>216</v>
      </c>
      <c r="AI6" s="182">
        <f>IF(AH6="","",IF(AH6="A",3*AG6,IF(AH6="B",2*AG6,IF(AH6="C",1*AG6,IF(OR(AH6="R",AH6="S"),0,"!")))))</f>
        <v>9</v>
      </c>
      <c r="AJ6" s="104" t="str">
        <f t="shared" ref="AJ6:AJ40" si="9">IF(OR(AK6="",$C6=""),"",IF(AK6="S",0,IF(AJ$4="","",AJ$4/15)))</f>
        <v/>
      </c>
      <c r="AK6" s="105"/>
      <c r="AL6" s="106" t="str">
        <f>IF(AK6="","",IF(AK6="A",3*AJ6,IF(AK6="B",2*AJ6,IF(AK6="C",1*AJ6,IF(OR(AK6="R",AK6="S"),0,"!")))))</f>
        <v/>
      </c>
      <c r="AM6" s="266">
        <f>COUNTIFS($AN$5:$EH$5,"Conceito",AN6:EH6,"A")+COUNTIFS($AN$5:$EH$5,"Conceito",AN6:EH6,"B")+COUNTIFS($AN$5:$EH$5,"Conceito",AN6:EH6,"C")+COUNTIFS($AN$5:$EH$5,"Conceito",AN6:EH6,"S")</f>
        <v>1</v>
      </c>
      <c r="AN6" s="173">
        <f t="shared" ref="AN6:AN35" si="10">IF(OR(AO6="",$C6=""),"",IF(AO6="S",0,IF(AN$4="","",AN$4/15)))</f>
        <v>3</v>
      </c>
      <c r="AO6" s="174" t="s">
        <v>216</v>
      </c>
      <c r="AP6" s="182">
        <f>IF(AO6="","",IF(AO6="A",3*AN6,IF(AO6="B",2*AN6,IF(AO6="C",1*AN6,IF(OR(AO6="R",AO6="S"),0,"!")))))</f>
        <v>9</v>
      </c>
      <c r="AQ6" s="104" t="str">
        <f t="shared" ref="AQ6:AQ55" si="11">IF(OR(AR6="",$C6=""),"",IF(AR6="S",0,IF(AQ$4="","",AQ$4/15)))</f>
        <v/>
      </c>
      <c r="AR6" s="105"/>
      <c r="AS6" s="106" t="str">
        <f t="shared" ref="AS6:AS55" si="12">IF(AR6="","",IF(AR6="A",3*AQ6,IF(AR6="B",2*AQ6,IF(AR6="C",1*AQ6,IF(OR(AR6="R",AR6="S"),0,"!")))))</f>
        <v/>
      </c>
      <c r="AT6" s="173" t="str">
        <f t="shared" ref="AT6:AT55" si="13">IF(OR(AU6="",$C6=""),"",IF(AU6="S",0,IF(AT$4="","",AT$4/15)))</f>
        <v/>
      </c>
      <c r="AU6" s="174"/>
      <c r="AV6" s="182" t="str">
        <f t="shared" ref="AV6:AV55" si="14">IF(AU6="","",IF(AU6="A",3*AT6,IF(AU6="B",2*AT6,IF(AU6="C",1*AT6,IF(OR(AU6="R",AU6="S"),0,"!")))))</f>
        <v/>
      </c>
      <c r="AW6" s="104" t="str">
        <f t="shared" ref="AW6:AW55" si="15">IF(OR(AX6="",$C6=""),"",IF(AX6="S",0,IF(AW$4="","",AW$4/15)))</f>
        <v/>
      </c>
      <c r="AX6" s="105"/>
      <c r="AY6" s="106" t="str">
        <f t="shared" ref="AY6:AY55" si="16">IF(AX6="","",IF(AX6="A",3*AW6,IF(AX6="B",2*AW6,IF(AX6="C",1*AW6,IF(OR(AX6="R",AX6="S"),0,"!")))))</f>
        <v/>
      </c>
      <c r="AZ6" s="173" t="str">
        <f t="shared" ref="AZ6:AZ55" si="17">IF(OR(BA6="",$C6=""),"",IF(BA6="S",0,IF(AZ$4="","",AZ$4/15)))</f>
        <v/>
      </c>
      <c r="BA6" s="174"/>
      <c r="BB6" s="182" t="str">
        <f t="shared" ref="BB6:BB55" si="18">IF(BA6="","",IF(BA6="A",3*AZ6,IF(BA6="B",2*AZ6,IF(BA6="C",1*AZ6,IF(OR(BA6="R",BA6="S"),0,"!")))))</f>
        <v/>
      </c>
      <c r="BC6" s="104" t="str">
        <f t="shared" ref="BC6:BC55" si="19">IF(OR(BD6="",$C6=""),"",IF(BD6="S",0,IF(BC$4="","",BC$4/15)))</f>
        <v/>
      </c>
      <c r="BD6" s="105"/>
      <c r="BE6" s="106" t="str">
        <f t="shared" ref="BE6:BE55" si="20">IF(BD6="","",IF(BD6="A",3*BC6,IF(BD6="B",2*BC6,IF(BD6="C",1*BC6,IF(OR(BD6="R",BD6="S"),0,"!")))))</f>
        <v/>
      </c>
      <c r="BF6" s="173" t="str">
        <f t="shared" ref="BF6:BF55" si="21">IF(OR(BG6="",$C6=""),"",IF(BG6="S",0,IF(BF$4="","",BF$4/15)))</f>
        <v/>
      </c>
      <c r="BG6" s="174"/>
      <c r="BH6" s="182" t="str">
        <f t="shared" ref="BH6:BH55" si="22">IF(BG6="","",IF(BG6="A",3*BF6,IF(BG6="B",2*BF6,IF(BG6="C",1*BF6,IF(OR(BG6="R",BG6="S"),0,"!")))))</f>
        <v/>
      </c>
      <c r="BI6" s="104" t="str">
        <f t="shared" ref="BI6:BI55" si="23">IF(OR(BJ6="",$C6=""),"",IF(BJ6="S",0,IF(BI$4="","",BI$4/15)))</f>
        <v/>
      </c>
      <c r="BJ6" s="105"/>
      <c r="BK6" s="106" t="str">
        <f t="shared" ref="BK6:BK55" si="24">IF(BJ6="","",IF(BJ6="A",3*BI6,IF(BJ6="B",2*BI6,IF(BJ6="C",1*BI6,IF(OR(BJ6="R",BJ6="S"),0,"!")))))</f>
        <v/>
      </c>
      <c r="BL6" s="173" t="str">
        <f t="shared" ref="BL6:BL55" si="25">IF(OR(BM6="",$C6=""),"",IF(BM6="S",0,IF(BL$4="","",BL$4/15)))</f>
        <v/>
      </c>
      <c r="BM6" s="174"/>
      <c r="BN6" s="182" t="str">
        <f t="shared" ref="BN6:BN55" si="26">IF(BM6="","",IF(BM6="A",3*BL6,IF(BM6="B",2*BL6,IF(BM6="C",1*BL6,IF(OR(BM6="R",BM6="S"),0,"!")))))</f>
        <v/>
      </c>
      <c r="BO6" s="104" t="str">
        <f t="shared" ref="BO6:BO55" si="27">IF(OR(BP6="",$C6=""),"",IF(BP6="S",0,IF(BO$4="","",BO$4/15)))</f>
        <v/>
      </c>
      <c r="BP6" s="105"/>
      <c r="BQ6" s="106" t="str">
        <f t="shared" ref="BQ6:BQ55" si="28">IF(BP6="","",IF(BP6="A",3*BO6,IF(BP6="B",2*BO6,IF(BP6="C",1*BO6,IF(OR(BP6="R",BP6="S"),0,"!")))))</f>
        <v/>
      </c>
      <c r="BR6" s="173" t="str">
        <f t="shared" ref="BR6:BR55" si="29">IF(OR(BS6="",$C6=""),"",IF(BS6="S",0,IF(BR$4="","",BR$4/15)))</f>
        <v/>
      </c>
      <c r="BS6" s="174"/>
      <c r="BT6" s="182" t="str">
        <f t="shared" ref="BT6:BT55" si="30">IF(BS6="","",IF(BS6="A",3*BR6,IF(BS6="B",2*BR6,IF(BS6="C",1*BR6,IF(OR(BS6="R",BS6="S"),0,"!")))))</f>
        <v/>
      </c>
      <c r="BU6" s="104" t="str">
        <f t="shared" ref="BU6:BU55" si="31">IF(OR(BV6="",$C6=""),"",IF(BV6="S",0,IF(BU$4="","",BU$4/15)))</f>
        <v/>
      </c>
      <c r="BV6" s="105"/>
      <c r="BW6" s="106" t="str">
        <f t="shared" ref="BW6:BW55" si="32">IF(BV6="","",IF(BV6="A",3*BU6,IF(BV6="B",2*BU6,IF(BV6="C",1*BU6,IF(OR(BV6="R",BV6="S"),0,"!")))))</f>
        <v/>
      </c>
      <c r="BX6" s="173" t="str">
        <f t="shared" ref="BX6:BX55" si="33">IF(OR(BY6="",$C6=""),"",IF(BY6="S",0,IF(BX$4="","",BX$4/15)))</f>
        <v/>
      </c>
      <c r="BY6" s="174"/>
      <c r="BZ6" s="182" t="str">
        <f t="shared" ref="BZ6:BZ55" si="34">IF(BY6="","",IF(BY6="A",3*BX6,IF(BY6="B",2*BX6,IF(BY6="C",1*BX6,IF(OR(BY6="R",BY6="S"),0,"!")))))</f>
        <v/>
      </c>
      <c r="CA6" s="104" t="str">
        <f t="shared" ref="CA6:CA55" si="35">IF(OR(CB6="",$C6=""),"",IF(CB6="S",0,IF(CA$4="","",CA$4/15)))</f>
        <v/>
      </c>
      <c r="CB6" s="105"/>
      <c r="CC6" s="106" t="str">
        <f t="shared" ref="CC6:CC55" si="36">IF(CB6="","",IF(CB6="A",3*CA6,IF(CB6="B",2*CA6,IF(CB6="C",1*CA6,IF(OR(CB6="R",CB6="S"),0,"!")))))</f>
        <v/>
      </c>
      <c r="CD6" s="173" t="str">
        <f t="shared" ref="CD6:CD55" si="37">IF(OR(CE6="",$C6=""),"",IF(CE6="S",0,IF(CD$4="","",CD$4/15)))</f>
        <v/>
      </c>
      <c r="CE6" s="174"/>
      <c r="CF6" s="182" t="str">
        <f t="shared" ref="CF6:CF55" si="38">IF(CE6="","",IF(CE6="A",3*CD6,IF(CE6="B",2*CD6,IF(CE6="C",1*CD6,IF(OR(CE6="R",CE6="S"),0,"!")))))</f>
        <v/>
      </c>
      <c r="CG6" s="104" t="str">
        <f t="shared" ref="CG6:CG55" si="39">IF(OR(CH6="",$C6=""),"",IF(CH6="S",0,IF(CG$4="","",CG$4/15)))</f>
        <v/>
      </c>
      <c r="CH6" s="105"/>
      <c r="CI6" s="106" t="str">
        <f t="shared" ref="CI6:CI55" si="40">IF(CH6="","",IF(CH6="A",3*CG6,IF(CH6="B",2*CG6,IF(CH6="C",1*CG6,IF(OR(CH6="R",CH6="S"),0,"!")))))</f>
        <v/>
      </c>
      <c r="CJ6" s="173" t="str">
        <f t="shared" ref="CJ6:CJ55" si="41">IF(OR(CK6="",$C6=""),"",IF(CK6="S",0,IF(CJ$4="","",CJ$4/15)))</f>
        <v/>
      </c>
      <c r="CK6" s="174"/>
      <c r="CL6" s="182" t="str">
        <f t="shared" ref="CL6:CL55" si="42">IF(CK6="","",IF(CK6="A",3*CJ6,IF(CK6="B",2*CJ6,IF(CK6="C",1*CJ6,IF(OR(CK6="R",CK6="S"),0,"!")))))</f>
        <v/>
      </c>
      <c r="CM6" s="104" t="str">
        <f t="shared" ref="CM6:CM55" si="43">IF(OR(CN6="",$C6=""),"",IF(CN6="S",0,IF(CM$4="","",CM$4/15)))</f>
        <v/>
      </c>
      <c r="CN6" s="105"/>
      <c r="CO6" s="106" t="str">
        <f t="shared" ref="CO6:CO55" si="44">IF(CN6="","",IF(CN6="A",3*CM6,IF(CN6="B",2*CM6,IF(CN6="C",1*CM6,IF(OR(CN6="R",CN6="S"),0,"!")))))</f>
        <v/>
      </c>
      <c r="CP6" s="173" t="str">
        <f t="shared" ref="CP6:CP55" si="45">IF(OR(CQ6="",$C6=""),"",IF(CQ6="S",0,IF(CP$4="","",CP$4/15)))</f>
        <v/>
      </c>
      <c r="CQ6" s="174"/>
      <c r="CR6" s="182" t="str">
        <f t="shared" ref="CR6:CR55" si="46">IF(CQ6="","",IF(CQ6="A",3*CP6,IF(CQ6="B",2*CP6,IF(CQ6="C",1*CP6,IF(OR(CQ6="R",CQ6="S"),0,"!")))))</f>
        <v/>
      </c>
      <c r="CS6" s="104" t="str">
        <f t="shared" ref="CS6:CS55" si="47">IF(OR(CT6="",$C6=""),"",IF(CT6="S",0,IF(CS$4="","",CS$4/15)))</f>
        <v/>
      </c>
      <c r="CT6" s="105"/>
      <c r="CU6" s="106" t="str">
        <f t="shared" ref="CU6:CU55" si="48">IF(CT6="","",IF(CT6="A",3*CS6,IF(CT6="B",2*CS6,IF(CT6="C",1*CS6,IF(OR(CT6="R",CT6="S"),0,"!")))))</f>
        <v/>
      </c>
      <c r="CV6" s="173" t="str">
        <f t="shared" ref="CV6:CV55" si="49">IF(OR(CW6="",$C6=""),"",IF(CW6="S",0,IF(CV$4="","",CV$4/15)))</f>
        <v/>
      </c>
      <c r="CW6" s="174"/>
      <c r="CX6" s="182" t="str">
        <f t="shared" ref="CX6:CX55" si="50">IF(CW6="","",IF(CW6="A",3*CV6,IF(CW6="B",2*CV6,IF(CW6="C",1*CV6,IF(OR(CW6="R",CW6="S"),0,"!")))))</f>
        <v/>
      </c>
      <c r="CY6" s="104" t="str">
        <f t="shared" ref="CY6:CY55" si="51">IF(OR(CZ6="",$C6=""),"",IF(CZ6="S",0,IF(CY$4="","",CY$4/15)))</f>
        <v/>
      </c>
      <c r="CZ6" s="105"/>
      <c r="DA6" s="106" t="str">
        <f t="shared" ref="DA6:DA55" si="52">IF(CZ6="","",IF(CZ6="A",3*CY6,IF(CZ6="B",2*CY6,IF(CZ6="C",1*CY6,IF(OR(CZ6="R",CZ6="S"),0,"!")))))</f>
        <v/>
      </c>
      <c r="DB6" s="173" t="str">
        <f t="shared" ref="DB6:DB55" si="53">IF(OR(DC6="",$C6=""),"",IF(DC6="S",0,IF(DB$4="","",DB$4/15)))</f>
        <v/>
      </c>
      <c r="DC6" s="174"/>
      <c r="DD6" s="182" t="str">
        <f t="shared" ref="DD6:DD55" si="54">IF(DC6="","",IF(DC6="A",3*DB6,IF(DC6="B",2*DB6,IF(DC6="C",1*DB6,IF(OR(DC6="R",DC6="S"),0,"!")))))</f>
        <v/>
      </c>
      <c r="DE6" s="104" t="str">
        <f t="shared" ref="DE6:DE55" si="55">IF(OR(DF6="",$C6=""),"",IF(DF6="S",0,IF(DE$4="","",DE$4/15)))</f>
        <v/>
      </c>
      <c r="DF6" s="105"/>
      <c r="DG6" s="106" t="str">
        <f t="shared" ref="DG6:DG55" si="56">IF(DF6="","",IF(DF6="A",3*DE6,IF(DF6="B",2*DE6,IF(DF6="C",1*DE6,IF(OR(DF6="R",DF6="S"),0,"!")))))</f>
        <v/>
      </c>
      <c r="DH6" s="173" t="str">
        <f t="shared" ref="DH6:DH55" si="57">IF(OR(DI6="",$C6=""),"",IF(DI6="S",0,IF(DH$4="","",DH$4/15)))</f>
        <v/>
      </c>
      <c r="DI6" s="174"/>
      <c r="DJ6" s="182" t="str">
        <f t="shared" ref="DJ6:DJ55" si="58">IF(DI6="","",IF(DI6="A",3*DH6,IF(DI6="B",2*DH6,IF(DI6="C",1*DH6,IF(OR(DI6="R",DI6="S"),0,"!")))))</f>
        <v/>
      </c>
      <c r="DK6" s="104" t="str">
        <f t="shared" ref="DK6:DK55" si="59">IF(OR(DL6="",$C6=""),"",IF(DL6="S",0,IF(DK$4="","",DK$4/15)))</f>
        <v/>
      </c>
      <c r="DL6" s="105"/>
      <c r="DM6" s="106" t="str">
        <f t="shared" ref="DM6:DM55" si="60">IF(DL6="","",IF(DL6="A",3*DK6,IF(DL6="B",2*DK6,IF(DL6="C",1*DK6,IF(OR(DL6="R",DL6="S"),0,"!")))))</f>
        <v/>
      </c>
      <c r="DN6" s="173" t="str">
        <f t="shared" ref="DN6:DN55" si="61">IF(OR(DO6="",$C6=""),"",IF(DO6="S",0,IF(DN$4="","",DN$4/15)))</f>
        <v/>
      </c>
      <c r="DO6" s="174"/>
      <c r="DP6" s="182" t="str">
        <f t="shared" ref="DP6:DP55" si="62">IF(DO6="","",IF(DO6="A",3*DN6,IF(DO6="B",2*DN6,IF(DO6="C",1*DN6,IF(OR(DO6="R",DO6="S"),0,"!")))))</f>
        <v/>
      </c>
      <c r="DQ6" s="104" t="str">
        <f t="shared" ref="DQ6:DQ55" si="63">IF(OR(DR6="",$C6=""),"",IF(DR6="S",0,IF(DQ$4="","",DQ$4/15)))</f>
        <v/>
      </c>
      <c r="DR6" s="105"/>
      <c r="DS6" s="106" t="str">
        <f t="shared" ref="DS6:DS55" si="64">IF(DR6="","",IF(DR6="A",3*DQ6,IF(DR6="B",2*DQ6,IF(DR6="C",1*DQ6,IF(OR(DR6="R",DR6="S"),0,"!")))))</f>
        <v/>
      </c>
      <c r="DT6" s="173" t="str">
        <f t="shared" ref="DT6:DT55" si="65">IF(OR(DU6="",$C6=""),"",IF(DU6="S",0,IF(DT$4="","",DT$4/15)))</f>
        <v/>
      </c>
      <c r="DU6" s="174"/>
      <c r="DV6" s="182" t="str">
        <f t="shared" ref="DV6:DV55" si="66">IF(DU6="","",IF(DU6="A",3*DT6,IF(DU6="B",2*DT6,IF(DU6="C",1*DT6,IF(OR(DU6="R",DU6="S"),0,"!")))))</f>
        <v/>
      </c>
      <c r="DW6" s="104" t="str">
        <f t="shared" ref="DW6:DW55" si="67">IF(OR(DX6="",$C6=""),"",IF(DX6="S",0,IF(DW$4="","",DW$4/15)))</f>
        <v/>
      </c>
      <c r="DX6" s="105"/>
      <c r="DY6" s="106" t="str">
        <f t="shared" ref="DY6:DY55" si="68">IF(DX6="","",IF(DX6="A",3*DW6,IF(DX6="B",2*DW6,IF(DX6="C",1*DW6,IF(OR(DX6="R",DX6="S"),0,"!")))))</f>
        <v/>
      </c>
      <c r="DZ6" s="173" t="str">
        <f t="shared" ref="DZ6:DZ55" si="69">IF(OR(EA6="",$C6=""),"",IF(EA6="S",0,IF(DZ$4="","",DZ$4/15)))</f>
        <v/>
      </c>
      <c r="EA6" s="174"/>
      <c r="EB6" s="182" t="str">
        <f t="shared" ref="EB6:EB55" si="70">IF(EA6="","",IF(EA6="A",3*DZ6,IF(EA6="B",2*DZ6,IF(EA6="C",1*DZ6,IF(OR(EA6="R",EA6="S"),0,"!")))))</f>
        <v/>
      </c>
      <c r="EC6" s="104" t="str">
        <f t="shared" ref="EC6:EC55" si="71">IF(OR(ED6="",$C6=""),"",IF(ED6="S",0,IF(EC$4="","",EC$4/15)))</f>
        <v/>
      </c>
      <c r="ED6" s="105"/>
      <c r="EE6" s="106" t="str">
        <f t="shared" ref="EE6:EE55" si="72">IF(ED6="","",IF(ED6="A",3*EC6,IF(ED6="B",2*EC6,IF(ED6="C",1*EC6,IF(OR(ED6="R",ED6="S"),0,"!")))))</f>
        <v/>
      </c>
      <c r="EF6" s="173" t="str">
        <f t="shared" ref="EF6:EF55" si="73">IF(OR(EG6="",$C6=""),"",IF(EG6="S",0,IF(EF$4="","",EF$4/15)))</f>
        <v/>
      </c>
      <c r="EG6" s="174"/>
      <c r="EH6" s="182" t="str">
        <f t="shared" ref="EH6:EH55" si="74">IF(EG6="","",IF(EG6="A",3*EF6,IF(EG6="B",2*EF6,IF(EG6="C",1*EF6,IF(OR(EG6="R",EG6="S"),0,"!")))))</f>
        <v/>
      </c>
    </row>
    <row r="7" spans="1:138" s="1" customFormat="1" ht="24" customHeight="1" x14ac:dyDescent="0.3">
      <c r="B7" s="6">
        <f>B6+1</f>
        <v>2</v>
      </c>
      <c r="C7" s="28" t="str">
        <f>IF(Candidatos!C5="","",Candidatos!C5)</f>
        <v>Exemplo 02</v>
      </c>
      <c r="D7" s="12"/>
      <c r="E7" s="49">
        <f t="shared" ref="E7:E55" si="75">IF(C7="","",(IF(SUMIFS($Q7:$EH7,$Q$5:$EH$5,"Créditos")=0,0,SUMIFS($Q7:$EH7,$Q$5:$EH$5,"Total")/SUMIFS($Q7:$EH7,$Q$5:$EH$5,"Créditos"))))</f>
        <v>3</v>
      </c>
      <c r="F7" s="12"/>
      <c r="G7" s="176">
        <f t="shared" si="0"/>
        <v>0</v>
      </c>
      <c r="H7" s="177" t="s">
        <v>215</v>
      </c>
      <c r="I7" s="178">
        <f t="shared" ref="I7:I37" si="76">IF(H7="","",IF(H7="A",3*G7,IF(H7="B",2*G7,IF(H7="C",1*G7,IF(OR(H7="R",H7="S"),0,"!")))))</f>
        <v>0</v>
      </c>
      <c r="J7" s="12"/>
      <c r="K7" s="98">
        <f t="shared" si="1"/>
        <v>0</v>
      </c>
      <c r="L7" s="99" t="s">
        <v>215</v>
      </c>
      <c r="M7" s="100">
        <f t="shared" ref="M7:M55" si="77">IF(L7="","",IF(L7="A",3*K7,IF(L7="B",2*K7,IF(L7="C",1*K7,IF(OR(L7="R",L7="S"),0,"!")))))</f>
        <v>0</v>
      </c>
      <c r="N7" s="176" t="str">
        <f t="shared" si="2"/>
        <v/>
      </c>
      <c r="O7" s="177"/>
      <c r="P7" s="183" t="str">
        <f t="shared" ref="P7:P55" si="78">IF(O7="","",IF(O7="A",3*N7,IF(O7="B",2*N7,IF(O7="C",1*N7,IF(OR(O7="R",O7="S"),0,"!")))))</f>
        <v/>
      </c>
      <c r="Q7" s="98" t="str">
        <f t="shared" si="3"/>
        <v/>
      </c>
      <c r="R7" s="99"/>
      <c r="S7" s="100" t="str">
        <f t="shared" ref="S7:S55" si="79">IF(R7="","",IF(R7="A",3*Q7,IF(R7="B",2*Q7,IF(R7="C",1*Q7,IF(OR(R7="R",R7="S"),0,"!")))))</f>
        <v/>
      </c>
      <c r="T7" s="176" t="str">
        <f t="shared" si="4"/>
        <v/>
      </c>
      <c r="U7" s="177"/>
      <c r="V7" s="183" t="str">
        <f t="shared" ref="V7:V55" si="80">IF(U7="","",IF(U7="A",3*T7,IF(U7="B",2*T7,IF(U7="C",1*T7,IF(OR(U7="R",U7="S"),0,"!")))))</f>
        <v/>
      </c>
      <c r="W7" s="266">
        <f t="shared" ref="W7:W55" si="81">COUNTIFS($X$5:$AL$5,"Conceito",X7:AL7,"A")+COUNTIFS($X$5:$AL$5,"Conceito",X7:AL7,"B")+COUNTIFS($X$5:$AL$5,"Conceito",X7:AL7,"C")+COUNTIFS($X$5:$AL$5,"Conceito",X7:AL7,"S")</f>
        <v>4</v>
      </c>
      <c r="X7" s="98">
        <f t="shared" si="5"/>
        <v>3</v>
      </c>
      <c r="Y7" s="99" t="s">
        <v>216</v>
      </c>
      <c r="Z7" s="100">
        <f t="shared" ref="Z7:Z55" si="82">IF(Y7="","",IF(Y7="A",3*X7,IF(Y7="B",2*X7,IF(Y7="C",1*X7,IF(OR(Y7="R",Y7="S"),0,"!")))))</f>
        <v>9</v>
      </c>
      <c r="AA7" s="176">
        <f t="shared" si="6"/>
        <v>3</v>
      </c>
      <c r="AB7" s="177" t="s">
        <v>216</v>
      </c>
      <c r="AC7" s="183">
        <f t="shared" ref="AC7:AC55" si="83">IF(AB7="","",IF(AB7="A",3*AA7,IF(AB7="B",2*AA7,IF(AB7="C",1*AA7,IF(OR(AB7="R",AB7="S"),0,"!")))))</f>
        <v>9</v>
      </c>
      <c r="AD7" s="98">
        <f t="shared" si="7"/>
        <v>3</v>
      </c>
      <c r="AE7" s="99" t="s">
        <v>216</v>
      </c>
      <c r="AF7" s="100">
        <f t="shared" ref="AF7:AF55" si="84">IF(AE7="","",IF(AE7="A",3*AD7,IF(AE7="B",2*AD7,IF(AE7="C",1*AD7,IF(OR(AE7="R",AE7="S"),0,"!")))))</f>
        <v>9</v>
      </c>
      <c r="AG7" s="176">
        <f t="shared" si="8"/>
        <v>3</v>
      </c>
      <c r="AH7" s="177" t="s">
        <v>216</v>
      </c>
      <c r="AI7" s="183">
        <f t="shared" ref="AI7:AI55" si="85">IF(AH7="","",IF(AH7="A",3*AG7,IF(AH7="B",2*AG7,IF(AH7="C",1*AG7,IF(OR(AH7="R",AH7="S"),0,"!")))))</f>
        <v>9</v>
      </c>
      <c r="AJ7" s="98" t="str">
        <f t="shared" si="9"/>
        <v/>
      </c>
      <c r="AK7" s="99"/>
      <c r="AL7" s="100" t="str">
        <f t="shared" ref="AL7:AL55" si="86">IF(AK7="","",IF(AK7="A",3*AJ7,IF(AK7="B",2*AJ7,IF(AK7="C",1*AJ7,IF(OR(AK7="R",AK7="S"),0,"!")))))</f>
        <v/>
      </c>
      <c r="AM7" s="266">
        <f t="shared" ref="AM7:AM55" si="87">COUNTIFS($AN$5:$EH$5,"Conceito",AN7:EH7,"A")+COUNTIFS($AN$5:$EH$5,"Conceito",AN7:EH7,"B")+COUNTIFS($AN$5:$EH$5,"Conceito",AN7:EH7,"C")</f>
        <v>1</v>
      </c>
      <c r="AN7" s="176">
        <f t="shared" si="10"/>
        <v>3</v>
      </c>
      <c r="AO7" s="177" t="s">
        <v>216</v>
      </c>
      <c r="AP7" s="183">
        <f t="shared" ref="AP7:AP55" si="88">IF(AO7="","",IF(AO7="A",3*AN7,IF(AO7="B",2*AN7,IF(AO7="C",1*AN7,IF(OR(AO7="R",AO7="S"),0,"!")))))</f>
        <v>9</v>
      </c>
      <c r="AQ7" s="98" t="str">
        <f t="shared" si="11"/>
        <v/>
      </c>
      <c r="AR7" s="99"/>
      <c r="AS7" s="100" t="str">
        <f t="shared" si="12"/>
        <v/>
      </c>
      <c r="AT7" s="176" t="str">
        <f t="shared" si="13"/>
        <v/>
      </c>
      <c r="AU7" s="177"/>
      <c r="AV7" s="183" t="str">
        <f t="shared" si="14"/>
        <v/>
      </c>
      <c r="AW7" s="98" t="str">
        <f t="shared" si="15"/>
        <v/>
      </c>
      <c r="AX7" s="99"/>
      <c r="AY7" s="100" t="str">
        <f t="shared" si="16"/>
        <v/>
      </c>
      <c r="AZ7" s="176" t="str">
        <f t="shared" si="17"/>
        <v/>
      </c>
      <c r="BA7" s="177"/>
      <c r="BB7" s="183" t="str">
        <f t="shared" si="18"/>
        <v/>
      </c>
      <c r="BC7" s="98" t="str">
        <f t="shared" si="19"/>
        <v/>
      </c>
      <c r="BD7" s="99"/>
      <c r="BE7" s="100" t="str">
        <f t="shared" si="20"/>
        <v/>
      </c>
      <c r="BF7" s="176" t="str">
        <f t="shared" si="21"/>
        <v/>
      </c>
      <c r="BG7" s="177"/>
      <c r="BH7" s="183" t="str">
        <f t="shared" si="22"/>
        <v/>
      </c>
      <c r="BI7" s="98" t="str">
        <f t="shared" si="23"/>
        <v/>
      </c>
      <c r="BJ7" s="99"/>
      <c r="BK7" s="100" t="str">
        <f t="shared" si="24"/>
        <v/>
      </c>
      <c r="BL7" s="176" t="str">
        <f t="shared" si="25"/>
        <v/>
      </c>
      <c r="BM7" s="177"/>
      <c r="BN7" s="183" t="str">
        <f t="shared" si="26"/>
        <v/>
      </c>
      <c r="BO7" s="98" t="str">
        <f t="shared" si="27"/>
        <v/>
      </c>
      <c r="BP7" s="99"/>
      <c r="BQ7" s="100" t="str">
        <f t="shared" si="28"/>
        <v/>
      </c>
      <c r="BR7" s="176" t="str">
        <f t="shared" si="29"/>
        <v/>
      </c>
      <c r="BS7" s="177"/>
      <c r="BT7" s="183" t="str">
        <f t="shared" si="30"/>
        <v/>
      </c>
      <c r="BU7" s="98" t="str">
        <f t="shared" si="31"/>
        <v/>
      </c>
      <c r="BV7" s="99"/>
      <c r="BW7" s="100" t="str">
        <f t="shared" si="32"/>
        <v/>
      </c>
      <c r="BX7" s="176" t="str">
        <f t="shared" si="33"/>
        <v/>
      </c>
      <c r="BY7" s="177"/>
      <c r="BZ7" s="183" t="str">
        <f t="shared" si="34"/>
        <v/>
      </c>
      <c r="CA7" s="98" t="str">
        <f t="shared" si="35"/>
        <v/>
      </c>
      <c r="CB7" s="99"/>
      <c r="CC7" s="100" t="str">
        <f t="shared" si="36"/>
        <v/>
      </c>
      <c r="CD7" s="176" t="str">
        <f t="shared" si="37"/>
        <v/>
      </c>
      <c r="CE7" s="177"/>
      <c r="CF7" s="183" t="str">
        <f t="shared" si="38"/>
        <v/>
      </c>
      <c r="CG7" s="98" t="str">
        <f t="shared" si="39"/>
        <v/>
      </c>
      <c r="CH7" s="99"/>
      <c r="CI7" s="100" t="str">
        <f t="shared" si="40"/>
        <v/>
      </c>
      <c r="CJ7" s="176" t="str">
        <f t="shared" si="41"/>
        <v/>
      </c>
      <c r="CK7" s="177"/>
      <c r="CL7" s="183" t="str">
        <f t="shared" si="42"/>
        <v/>
      </c>
      <c r="CM7" s="98" t="str">
        <f t="shared" si="43"/>
        <v/>
      </c>
      <c r="CN7" s="99"/>
      <c r="CO7" s="100" t="str">
        <f t="shared" si="44"/>
        <v/>
      </c>
      <c r="CP7" s="176" t="str">
        <f t="shared" si="45"/>
        <v/>
      </c>
      <c r="CQ7" s="177"/>
      <c r="CR7" s="183" t="str">
        <f t="shared" si="46"/>
        <v/>
      </c>
      <c r="CS7" s="98" t="str">
        <f t="shared" si="47"/>
        <v/>
      </c>
      <c r="CT7" s="99"/>
      <c r="CU7" s="100" t="str">
        <f t="shared" si="48"/>
        <v/>
      </c>
      <c r="CV7" s="176" t="str">
        <f t="shared" si="49"/>
        <v/>
      </c>
      <c r="CW7" s="177"/>
      <c r="CX7" s="183" t="str">
        <f t="shared" si="50"/>
        <v/>
      </c>
      <c r="CY7" s="98" t="str">
        <f t="shared" si="51"/>
        <v/>
      </c>
      <c r="CZ7" s="99"/>
      <c r="DA7" s="100" t="str">
        <f t="shared" si="52"/>
        <v/>
      </c>
      <c r="DB7" s="176" t="str">
        <f t="shared" si="53"/>
        <v/>
      </c>
      <c r="DC7" s="177"/>
      <c r="DD7" s="183" t="str">
        <f t="shared" si="54"/>
        <v/>
      </c>
      <c r="DE7" s="98" t="str">
        <f t="shared" si="55"/>
        <v/>
      </c>
      <c r="DF7" s="99"/>
      <c r="DG7" s="100" t="str">
        <f t="shared" si="56"/>
        <v/>
      </c>
      <c r="DH7" s="176" t="str">
        <f t="shared" si="57"/>
        <v/>
      </c>
      <c r="DI7" s="177"/>
      <c r="DJ7" s="183" t="str">
        <f t="shared" si="58"/>
        <v/>
      </c>
      <c r="DK7" s="98" t="str">
        <f t="shared" si="59"/>
        <v/>
      </c>
      <c r="DL7" s="99"/>
      <c r="DM7" s="100" t="str">
        <f t="shared" si="60"/>
        <v/>
      </c>
      <c r="DN7" s="176" t="str">
        <f t="shared" si="61"/>
        <v/>
      </c>
      <c r="DO7" s="177"/>
      <c r="DP7" s="183" t="str">
        <f t="shared" si="62"/>
        <v/>
      </c>
      <c r="DQ7" s="98" t="str">
        <f t="shared" si="63"/>
        <v/>
      </c>
      <c r="DR7" s="99"/>
      <c r="DS7" s="100" t="str">
        <f t="shared" si="64"/>
        <v/>
      </c>
      <c r="DT7" s="176" t="str">
        <f t="shared" si="65"/>
        <v/>
      </c>
      <c r="DU7" s="177"/>
      <c r="DV7" s="183" t="str">
        <f t="shared" si="66"/>
        <v/>
      </c>
      <c r="DW7" s="98" t="str">
        <f t="shared" si="67"/>
        <v/>
      </c>
      <c r="DX7" s="99"/>
      <c r="DY7" s="100" t="str">
        <f t="shared" si="68"/>
        <v/>
      </c>
      <c r="DZ7" s="176" t="str">
        <f t="shared" si="69"/>
        <v/>
      </c>
      <c r="EA7" s="177"/>
      <c r="EB7" s="183" t="str">
        <f t="shared" si="70"/>
        <v/>
      </c>
      <c r="EC7" s="98" t="str">
        <f t="shared" si="71"/>
        <v/>
      </c>
      <c r="ED7" s="99"/>
      <c r="EE7" s="100" t="str">
        <f t="shared" si="72"/>
        <v/>
      </c>
      <c r="EF7" s="176" t="str">
        <f t="shared" si="73"/>
        <v/>
      </c>
      <c r="EG7" s="177"/>
      <c r="EH7" s="183" t="str">
        <f t="shared" si="74"/>
        <v/>
      </c>
    </row>
    <row r="8" spans="1:138" s="1" customFormat="1" ht="24" customHeight="1" x14ac:dyDescent="0.3">
      <c r="B8" s="6">
        <f t="shared" ref="B8:B55" si="89">B7+1</f>
        <v>3</v>
      </c>
      <c r="C8" s="28" t="str">
        <f>IF(Candidatos!C6="","",Candidatos!C6)</f>
        <v>Exemplo 03</v>
      </c>
      <c r="D8" s="12"/>
      <c r="E8" s="49">
        <f t="shared" si="75"/>
        <v>3</v>
      </c>
      <c r="F8" s="12"/>
      <c r="G8" s="176" t="str">
        <f t="shared" si="0"/>
        <v/>
      </c>
      <c r="H8" s="177"/>
      <c r="I8" s="178">
        <v>10</v>
      </c>
      <c r="J8" s="12"/>
      <c r="K8" s="98" t="str">
        <f t="shared" si="1"/>
        <v/>
      </c>
      <c r="L8" s="99"/>
      <c r="M8" s="100" t="str">
        <f t="shared" si="77"/>
        <v/>
      </c>
      <c r="N8" s="176" t="str">
        <f t="shared" si="2"/>
        <v/>
      </c>
      <c r="O8" s="177"/>
      <c r="P8" s="183" t="str">
        <f t="shared" si="78"/>
        <v/>
      </c>
      <c r="Q8" s="98" t="str">
        <f t="shared" si="3"/>
        <v/>
      </c>
      <c r="R8" s="99"/>
      <c r="S8" s="100" t="str">
        <f t="shared" si="79"/>
        <v/>
      </c>
      <c r="T8" s="176" t="str">
        <f t="shared" si="4"/>
        <v/>
      </c>
      <c r="U8" s="177"/>
      <c r="V8" s="183" t="str">
        <f t="shared" si="80"/>
        <v/>
      </c>
      <c r="W8" s="266">
        <f t="shared" si="81"/>
        <v>4</v>
      </c>
      <c r="X8" s="98">
        <f t="shared" si="5"/>
        <v>3</v>
      </c>
      <c r="Y8" s="99" t="s">
        <v>216</v>
      </c>
      <c r="Z8" s="100">
        <f t="shared" si="82"/>
        <v>9</v>
      </c>
      <c r="AA8" s="176">
        <f t="shared" si="6"/>
        <v>3</v>
      </c>
      <c r="AB8" s="177" t="s">
        <v>216</v>
      </c>
      <c r="AC8" s="183">
        <f t="shared" si="83"/>
        <v>9</v>
      </c>
      <c r="AD8" s="98">
        <f t="shared" si="7"/>
        <v>3</v>
      </c>
      <c r="AE8" s="99" t="s">
        <v>216</v>
      </c>
      <c r="AF8" s="100">
        <f t="shared" si="84"/>
        <v>9</v>
      </c>
      <c r="AG8" s="176">
        <f t="shared" si="8"/>
        <v>3</v>
      </c>
      <c r="AH8" s="177" t="s">
        <v>216</v>
      </c>
      <c r="AI8" s="183">
        <f t="shared" si="85"/>
        <v>9</v>
      </c>
      <c r="AJ8" s="98" t="str">
        <f t="shared" si="9"/>
        <v/>
      </c>
      <c r="AK8" s="99"/>
      <c r="AL8" s="100" t="str">
        <f t="shared" si="86"/>
        <v/>
      </c>
      <c r="AM8" s="266">
        <f t="shared" si="87"/>
        <v>0</v>
      </c>
      <c r="AN8" s="176" t="str">
        <f t="shared" si="10"/>
        <v/>
      </c>
      <c r="AO8" s="177"/>
      <c r="AP8" s="183" t="str">
        <f t="shared" si="88"/>
        <v/>
      </c>
      <c r="AQ8" s="98" t="str">
        <f t="shared" si="11"/>
        <v/>
      </c>
      <c r="AR8" s="99"/>
      <c r="AS8" s="100" t="str">
        <f t="shared" si="12"/>
        <v/>
      </c>
      <c r="AT8" s="176" t="str">
        <f t="shared" si="13"/>
        <v/>
      </c>
      <c r="AU8" s="177"/>
      <c r="AV8" s="183" t="str">
        <f t="shared" si="14"/>
        <v/>
      </c>
      <c r="AW8" s="98" t="str">
        <f t="shared" si="15"/>
        <v/>
      </c>
      <c r="AX8" s="99"/>
      <c r="AY8" s="100" t="str">
        <f t="shared" si="16"/>
        <v/>
      </c>
      <c r="AZ8" s="176" t="str">
        <f t="shared" si="17"/>
        <v/>
      </c>
      <c r="BA8" s="177"/>
      <c r="BB8" s="183" t="str">
        <f t="shared" si="18"/>
        <v/>
      </c>
      <c r="BC8" s="98" t="str">
        <f t="shared" si="19"/>
        <v/>
      </c>
      <c r="BD8" s="99"/>
      <c r="BE8" s="100" t="str">
        <f t="shared" si="20"/>
        <v/>
      </c>
      <c r="BF8" s="176" t="str">
        <f t="shared" si="21"/>
        <v/>
      </c>
      <c r="BG8" s="177"/>
      <c r="BH8" s="183" t="str">
        <f t="shared" si="22"/>
        <v/>
      </c>
      <c r="BI8" s="98" t="str">
        <f t="shared" si="23"/>
        <v/>
      </c>
      <c r="BJ8" s="99"/>
      <c r="BK8" s="100" t="str">
        <f t="shared" si="24"/>
        <v/>
      </c>
      <c r="BL8" s="176" t="str">
        <f t="shared" si="25"/>
        <v/>
      </c>
      <c r="BM8" s="177"/>
      <c r="BN8" s="183" t="str">
        <f t="shared" si="26"/>
        <v/>
      </c>
      <c r="BO8" s="98" t="str">
        <f t="shared" si="27"/>
        <v/>
      </c>
      <c r="BP8" s="99"/>
      <c r="BQ8" s="100" t="str">
        <f t="shared" si="28"/>
        <v/>
      </c>
      <c r="BR8" s="176" t="str">
        <f t="shared" si="29"/>
        <v/>
      </c>
      <c r="BS8" s="177"/>
      <c r="BT8" s="183" t="str">
        <f t="shared" si="30"/>
        <v/>
      </c>
      <c r="BU8" s="98" t="str">
        <f t="shared" si="31"/>
        <v/>
      </c>
      <c r="BV8" s="99"/>
      <c r="BW8" s="100" t="str">
        <f t="shared" si="32"/>
        <v/>
      </c>
      <c r="BX8" s="176" t="str">
        <f t="shared" si="33"/>
        <v/>
      </c>
      <c r="BY8" s="177"/>
      <c r="BZ8" s="183" t="str">
        <f t="shared" si="34"/>
        <v/>
      </c>
      <c r="CA8" s="98" t="str">
        <f t="shared" si="35"/>
        <v/>
      </c>
      <c r="CB8" s="99"/>
      <c r="CC8" s="100" t="str">
        <f t="shared" si="36"/>
        <v/>
      </c>
      <c r="CD8" s="176" t="str">
        <f t="shared" si="37"/>
        <v/>
      </c>
      <c r="CE8" s="177"/>
      <c r="CF8" s="183" t="str">
        <f t="shared" si="38"/>
        <v/>
      </c>
      <c r="CG8" s="98" t="str">
        <f t="shared" si="39"/>
        <v/>
      </c>
      <c r="CH8" s="99"/>
      <c r="CI8" s="100" t="str">
        <f t="shared" si="40"/>
        <v/>
      </c>
      <c r="CJ8" s="176" t="str">
        <f t="shared" si="41"/>
        <v/>
      </c>
      <c r="CK8" s="177"/>
      <c r="CL8" s="183" t="str">
        <f t="shared" si="42"/>
        <v/>
      </c>
      <c r="CM8" s="98" t="str">
        <f t="shared" si="43"/>
        <v/>
      </c>
      <c r="CN8" s="99"/>
      <c r="CO8" s="100" t="str">
        <f t="shared" si="44"/>
        <v/>
      </c>
      <c r="CP8" s="176" t="str">
        <f t="shared" si="45"/>
        <v/>
      </c>
      <c r="CQ8" s="177"/>
      <c r="CR8" s="183" t="str">
        <f t="shared" si="46"/>
        <v/>
      </c>
      <c r="CS8" s="98" t="str">
        <f t="shared" si="47"/>
        <v/>
      </c>
      <c r="CT8" s="99"/>
      <c r="CU8" s="100" t="str">
        <f t="shared" si="48"/>
        <v/>
      </c>
      <c r="CV8" s="176" t="str">
        <f t="shared" si="49"/>
        <v/>
      </c>
      <c r="CW8" s="177"/>
      <c r="CX8" s="183" t="str">
        <f t="shared" si="50"/>
        <v/>
      </c>
      <c r="CY8" s="98" t="str">
        <f t="shared" si="51"/>
        <v/>
      </c>
      <c r="CZ8" s="99"/>
      <c r="DA8" s="100" t="str">
        <f t="shared" si="52"/>
        <v/>
      </c>
      <c r="DB8" s="176" t="str">
        <f t="shared" si="53"/>
        <v/>
      </c>
      <c r="DC8" s="177"/>
      <c r="DD8" s="183" t="str">
        <f t="shared" si="54"/>
        <v/>
      </c>
      <c r="DE8" s="98" t="str">
        <f t="shared" si="55"/>
        <v/>
      </c>
      <c r="DF8" s="99"/>
      <c r="DG8" s="100" t="str">
        <f t="shared" si="56"/>
        <v/>
      </c>
      <c r="DH8" s="176" t="str">
        <f t="shared" si="57"/>
        <v/>
      </c>
      <c r="DI8" s="177"/>
      <c r="DJ8" s="183" t="str">
        <f t="shared" si="58"/>
        <v/>
      </c>
      <c r="DK8" s="98" t="str">
        <f t="shared" si="59"/>
        <v/>
      </c>
      <c r="DL8" s="99"/>
      <c r="DM8" s="100" t="str">
        <f t="shared" si="60"/>
        <v/>
      </c>
      <c r="DN8" s="176" t="str">
        <f t="shared" si="61"/>
        <v/>
      </c>
      <c r="DO8" s="177"/>
      <c r="DP8" s="183" t="str">
        <f t="shared" si="62"/>
        <v/>
      </c>
      <c r="DQ8" s="98" t="str">
        <f t="shared" si="63"/>
        <v/>
      </c>
      <c r="DR8" s="99"/>
      <c r="DS8" s="100" t="str">
        <f t="shared" si="64"/>
        <v/>
      </c>
      <c r="DT8" s="176" t="str">
        <f t="shared" si="65"/>
        <v/>
      </c>
      <c r="DU8" s="177"/>
      <c r="DV8" s="183" t="str">
        <f t="shared" si="66"/>
        <v/>
      </c>
      <c r="DW8" s="98" t="str">
        <f t="shared" si="67"/>
        <v/>
      </c>
      <c r="DX8" s="99"/>
      <c r="DY8" s="100" t="str">
        <f t="shared" si="68"/>
        <v/>
      </c>
      <c r="DZ8" s="176" t="str">
        <f t="shared" si="69"/>
        <v/>
      </c>
      <c r="EA8" s="177"/>
      <c r="EB8" s="183" t="str">
        <f t="shared" si="70"/>
        <v/>
      </c>
      <c r="EC8" s="98" t="str">
        <f t="shared" si="71"/>
        <v/>
      </c>
      <c r="ED8" s="99"/>
      <c r="EE8" s="100" t="str">
        <f t="shared" si="72"/>
        <v/>
      </c>
      <c r="EF8" s="176" t="str">
        <f t="shared" si="73"/>
        <v/>
      </c>
      <c r="EG8" s="177"/>
      <c r="EH8" s="183" t="str">
        <f t="shared" si="74"/>
        <v/>
      </c>
    </row>
    <row r="9" spans="1:138" s="1" customFormat="1" ht="24" customHeight="1" x14ac:dyDescent="0.3">
      <c r="B9" s="6">
        <f t="shared" si="89"/>
        <v>4</v>
      </c>
      <c r="C9" s="28" t="str">
        <f>IF(Candidatos!C7="","",Candidatos!C7)</f>
        <v/>
      </c>
      <c r="D9" s="12"/>
      <c r="E9" s="49" t="str">
        <f t="shared" si="75"/>
        <v/>
      </c>
      <c r="F9" s="12"/>
      <c r="G9" s="176" t="str">
        <f t="shared" si="0"/>
        <v/>
      </c>
      <c r="H9" s="177"/>
      <c r="I9" s="178" t="str">
        <f t="shared" si="76"/>
        <v/>
      </c>
      <c r="J9" s="12"/>
      <c r="K9" s="98" t="str">
        <f t="shared" si="1"/>
        <v/>
      </c>
      <c r="L9" s="99"/>
      <c r="M9" s="100" t="str">
        <f t="shared" si="77"/>
        <v/>
      </c>
      <c r="N9" s="176" t="str">
        <f t="shared" si="2"/>
        <v/>
      </c>
      <c r="O9" s="177"/>
      <c r="P9" s="183" t="str">
        <f t="shared" si="78"/>
        <v/>
      </c>
      <c r="Q9" s="98" t="str">
        <f t="shared" si="3"/>
        <v/>
      </c>
      <c r="R9" s="99"/>
      <c r="S9" s="100" t="str">
        <f t="shared" si="79"/>
        <v/>
      </c>
      <c r="T9" s="176" t="str">
        <f t="shared" si="4"/>
        <v/>
      </c>
      <c r="U9" s="177"/>
      <c r="V9" s="183" t="str">
        <f t="shared" si="80"/>
        <v/>
      </c>
      <c r="W9" s="266">
        <f t="shared" si="81"/>
        <v>0</v>
      </c>
      <c r="X9" s="98" t="str">
        <f t="shared" si="5"/>
        <v/>
      </c>
      <c r="Y9" s="99"/>
      <c r="Z9" s="100" t="str">
        <f t="shared" si="82"/>
        <v/>
      </c>
      <c r="AA9" s="176" t="str">
        <f t="shared" si="6"/>
        <v/>
      </c>
      <c r="AB9" s="177"/>
      <c r="AC9" s="183" t="str">
        <f t="shared" si="83"/>
        <v/>
      </c>
      <c r="AD9" s="98" t="str">
        <f t="shared" si="7"/>
        <v/>
      </c>
      <c r="AE9" s="99"/>
      <c r="AF9" s="100" t="str">
        <f t="shared" si="84"/>
        <v/>
      </c>
      <c r="AG9" s="176" t="str">
        <f t="shared" si="8"/>
        <v/>
      </c>
      <c r="AH9" s="177"/>
      <c r="AI9" s="183" t="str">
        <f t="shared" si="85"/>
        <v/>
      </c>
      <c r="AJ9" s="98" t="str">
        <f t="shared" si="9"/>
        <v/>
      </c>
      <c r="AK9" s="99"/>
      <c r="AL9" s="100" t="str">
        <f t="shared" si="86"/>
        <v/>
      </c>
      <c r="AM9" s="266">
        <f t="shared" si="87"/>
        <v>0</v>
      </c>
      <c r="AN9" s="176" t="str">
        <f t="shared" si="10"/>
        <v/>
      </c>
      <c r="AO9" s="177"/>
      <c r="AP9" s="183" t="str">
        <f t="shared" si="88"/>
        <v/>
      </c>
      <c r="AQ9" s="98" t="str">
        <f t="shared" si="11"/>
        <v/>
      </c>
      <c r="AR9" s="99"/>
      <c r="AS9" s="100" t="str">
        <f t="shared" si="12"/>
        <v/>
      </c>
      <c r="AT9" s="176" t="str">
        <f t="shared" si="13"/>
        <v/>
      </c>
      <c r="AU9" s="177"/>
      <c r="AV9" s="183" t="str">
        <f t="shared" si="14"/>
        <v/>
      </c>
      <c r="AW9" s="98" t="str">
        <f t="shared" si="15"/>
        <v/>
      </c>
      <c r="AX9" s="99"/>
      <c r="AY9" s="100" t="str">
        <f t="shared" si="16"/>
        <v/>
      </c>
      <c r="AZ9" s="176" t="str">
        <f t="shared" si="17"/>
        <v/>
      </c>
      <c r="BA9" s="177"/>
      <c r="BB9" s="183" t="str">
        <f t="shared" si="18"/>
        <v/>
      </c>
      <c r="BC9" s="98" t="str">
        <f t="shared" si="19"/>
        <v/>
      </c>
      <c r="BD9" s="99"/>
      <c r="BE9" s="100" t="str">
        <f t="shared" si="20"/>
        <v/>
      </c>
      <c r="BF9" s="176" t="str">
        <f t="shared" si="21"/>
        <v/>
      </c>
      <c r="BG9" s="177"/>
      <c r="BH9" s="183" t="str">
        <f t="shared" si="22"/>
        <v/>
      </c>
      <c r="BI9" s="98" t="str">
        <f t="shared" si="23"/>
        <v/>
      </c>
      <c r="BJ9" s="99"/>
      <c r="BK9" s="100" t="str">
        <f t="shared" si="24"/>
        <v/>
      </c>
      <c r="BL9" s="176" t="str">
        <f t="shared" si="25"/>
        <v/>
      </c>
      <c r="BM9" s="177"/>
      <c r="BN9" s="183" t="str">
        <f t="shared" si="26"/>
        <v/>
      </c>
      <c r="BO9" s="98" t="str">
        <f t="shared" si="27"/>
        <v/>
      </c>
      <c r="BP9" s="99"/>
      <c r="BQ9" s="100" t="str">
        <f t="shared" si="28"/>
        <v/>
      </c>
      <c r="BR9" s="176" t="str">
        <f t="shared" si="29"/>
        <v/>
      </c>
      <c r="BS9" s="177"/>
      <c r="BT9" s="183" t="str">
        <f t="shared" si="30"/>
        <v/>
      </c>
      <c r="BU9" s="98" t="str">
        <f t="shared" si="31"/>
        <v/>
      </c>
      <c r="BV9" s="99"/>
      <c r="BW9" s="100" t="str">
        <f t="shared" si="32"/>
        <v/>
      </c>
      <c r="BX9" s="176" t="str">
        <f t="shared" si="33"/>
        <v/>
      </c>
      <c r="BY9" s="177"/>
      <c r="BZ9" s="183" t="str">
        <f t="shared" si="34"/>
        <v/>
      </c>
      <c r="CA9" s="98" t="str">
        <f t="shared" si="35"/>
        <v/>
      </c>
      <c r="CB9" s="99"/>
      <c r="CC9" s="100" t="str">
        <f t="shared" si="36"/>
        <v/>
      </c>
      <c r="CD9" s="176" t="str">
        <f t="shared" si="37"/>
        <v/>
      </c>
      <c r="CE9" s="177"/>
      <c r="CF9" s="183" t="str">
        <f t="shared" si="38"/>
        <v/>
      </c>
      <c r="CG9" s="98" t="str">
        <f t="shared" si="39"/>
        <v/>
      </c>
      <c r="CH9" s="99"/>
      <c r="CI9" s="100" t="str">
        <f t="shared" si="40"/>
        <v/>
      </c>
      <c r="CJ9" s="176" t="str">
        <f t="shared" si="41"/>
        <v/>
      </c>
      <c r="CK9" s="177"/>
      <c r="CL9" s="183" t="str">
        <f t="shared" si="42"/>
        <v/>
      </c>
      <c r="CM9" s="98" t="str">
        <f t="shared" si="43"/>
        <v/>
      </c>
      <c r="CN9" s="99"/>
      <c r="CO9" s="100" t="str">
        <f t="shared" si="44"/>
        <v/>
      </c>
      <c r="CP9" s="176" t="str">
        <f t="shared" si="45"/>
        <v/>
      </c>
      <c r="CQ9" s="177"/>
      <c r="CR9" s="183" t="str">
        <f t="shared" si="46"/>
        <v/>
      </c>
      <c r="CS9" s="98" t="str">
        <f t="shared" si="47"/>
        <v/>
      </c>
      <c r="CT9" s="99"/>
      <c r="CU9" s="100" t="str">
        <f t="shared" si="48"/>
        <v/>
      </c>
      <c r="CV9" s="176" t="str">
        <f t="shared" si="49"/>
        <v/>
      </c>
      <c r="CW9" s="177"/>
      <c r="CX9" s="183" t="str">
        <f t="shared" si="50"/>
        <v/>
      </c>
      <c r="CY9" s="98" t="str">
        <f t="shared" si="51"/>
        <v/>
      </c>
      <c r="CZ9" s="99"/>
      <c r="DA9" s="100" t="str">
        <f t="shared" si="52"/>
        <v/>
      </c>
      <c r="DB9" s="176" t="str">
        <f t="shared" si="53"/>
        <v/>
      </c>
      <c r="DC9" s="177"/>
      <c r="DD9" s="183" t="str">
        <f t="shared" si="54"/>
        <v/>
      </c>
      <c r="DE9" s="98" t="str">
        <f t="shared" si="55"/>
        <v/>
      </c>
      <c r="DF9" s="99"/>
      <c r="DG9" s="100" t="str">
        <f t="shared" si="56"/>
        <v/>
      </c>
      <c r="DH9" s="176" t="str">
        <f t="shared" si="57"/>
        <v/>
      </c>
      <c r="DI9" s="177"/>
      <c r="DJ9" s="183" t="str">
        <f t="shared" si="58"/>
        <v/>
      </c>
      <c r="DK9" s="98" t="str">
        <f t="shared" si="59"/>
        <v/>
      </c>
      <c r="DL9" s="99"/>
      <c r="DM9" s="100" t="str">
        <f t="shared" si="60"/>
        <v/>
      </c>
      <c r="DN9" s="176" t="str">
        <f t="shared" si="61"/>
        <v/>
      </c>
      <c r="DO9" s="177"/>
      <c r="DP9" s="183" t="str">
        <f t="shared" si="62"/>
        <v/>
      </c>
      <c r="DQ9" s="98" t="str">
        <f t="shared" si="63"/>
        <v/>
      </c>
      <c r="DR9" s="99"/>
      <c r="DS9" s="100" t="str">
        <f t="shared" si="64"/>
        <v/>
      </c>
      <c r="DT9" s="176" t="str">
        <f t="shared" si="65"/>
        <v/>
      </c>
      <c r="DU9" s="177"/>
      <c r="DV9" s="183" t="str">
        <f t="shared" si="66"/>
        <v/>
      </c>
      <c r="DW9" s="98" t="str">
        <f t="shared" si="67"/>
        <v/>
      </c>
      <c r="DX9" s="99"/>
      <c r="DY9" s="100" t="str">
        <f t="shared" si="68"/>
        <v/>
      </c>
      <c r="DZ9" s="176" t="str">
        <f t="shared" si="69"/>
        <v/>
      </c>
      <c r="EA9" s="177"/>
      <c r="EB9" s="183" t="str">
        <f t="shared" si="70"/>
        <v/>
      </c>
      <c r="EC9" s="98" t="str">
        <f t="shared" si="71"/>
        <v/>
      </c>
      <c r="ED9" s="99"/>
      <c r="EE9" s="100" t="str">
        <f t="shared" si="72"/>
        <v/>
      </c>
      <c r="EF9" s="176" t="str">
        <f t="shared" si="73"/>
        <v/>
      </c>
      <c r="EG9" s="177"/>
      <c r="EH9" s="183" t="str">
        <f t="shared" si="74"/>
        <v/>
      </c>
    </row>
    <row r="10" spans="1:138" s="1" customFormat="1" ht="24" customHeight="1" x14ac:dyDescent="0.3">
      <c r="B10" s="6">
        <f t="shared" si="89"/>
        <v>5</v>
      </c>
      <c r="C10" s="28" t="str">
        <f>IF(Candidatos!C8="","",Candidatos!C8)</f>
        <v/>
      </c>
      <c r="D10" s="12"/>
      <c r="E10" s="49" t="str">
        <f t="shared" si="75"/>
        <v/>
      </c>
      <c r="F10" s="12"/>
      <c r="G10" s="176" t="str">
        <f t="shared" si="0"/>
        <v/>
      </c>
      <c r="H10" s="177"/>
      <c r="I10" s="178" t="str">
        <f t="shared" si="76"/>
        <v/>
      </c>
      <c r="J10" s="12"/>
      <c r="K10" s="98" t="str">
        <f t="shared" si="1"/>
        <v/>
      </c>
      <c r="L10" s="99"/>
      <c r="M10" s="100" t="str">
        <f t="shared" si="77"/>
        <v/>
      </c>
      <c r="N10" s="176" t="str">
        <f t="shared" si="2"/>
        <v/>
      </c>
      <c r="O10" s="177"/>
      <c r="P10" s="183" t="str">
        <f t="shared" si="78"/>
        <v/>
      </c>
      <c r="Q10" s="98" t="str">
        <f t="shared" si="3"/>
        <v/>
      </c>
      <c r="R10" s="99"/>
      <c r="S10" s="100" t="str">
        <f t="shared" si="79"/>
        <v/>
      </c>
      <c r="T10" s="176" t="str">
        <f t="shared" si="4"/>
        <v/>
      </c>
      <c r="U10" s="177"/>
      <c r="V10" s="183" t="str">
        <f t="shared" si="80"/>
        <v/>
      </c>
      <c r="W10" s="266">
        <f t="shared" si="81"/>
        <v>0</v>
      </c>
      <c r="X10" s="98" t="str">
        <f t="shared" si="5"/>
        <v/>
      </c>
      <c r="Y10" s="99"/>
      <c r="Z10" s="100" t="str">
        <f t="shared" si="82"/>
        <v/>
      </c>
      <c r="AA10" s="176" t="str">
        <f t="shared" si="6"/>
        <v/>
      </c>
      <c r="AB10" s="177"/>
      <c r="AC10" s="183" t="str">
        <f t="shared" si="83"/>
        <v/>
      </c>
      <c r="AD10" s="98" t="str">
        <f t="shared" si="7"/>
        <v/>
      </c>
      <c r="AE10" s="99"/>
      <c r="AF10" s="100" t="str">
        <f t="shared" si="84"/>
        <v/>
      </c>
      <c r="AG10" s="176" t="str">
        <f t="shared" si="8"/>
        <v/>
      </c>
      <c r="AH10" s="177"/>
      <c r="AI10" s="183" t="str">
        <f t="shared" si="85"/>
        <v/>
      </c>
      <c r="AJ10" s="98" t="str">
        <f t="shared" si="9"/>
        <v/>
      </c>
      <c r="AK10" s="99"/>
      <c r="AL10" s="100" t="str">
        <f t="shared" si="86"/>
        <v/>
      </c>
      <c r="AM10" s="266">
        <f t="shared" si="87"/>
        <v>0</v>
      </c>
      <c r="AN10" s="176" t="str">
        <f t="shared" si="10"/>
        <v/>
      </c>
      <c r="AO10" s="177"/>
      <c r="AP10" s="183" t="str">
        <f t="shared" si="88"/>
        <v/>
      </c>
      <c r="AQ10" s="98" t="str">
        <f t="shared" si="11"/>
        <v/>
      </c>
      <c r="AR10" s="99"/>
      <c r="AS10" s="100" t="str">
        <f t="shared" si="12"/>
        <v/>
      </c>
      <c r="AT10" s="176" t="str">
        <f t="shared" si="13"/>
        <v/>
      </c>
      <c r="AU10" s="177"/>
      <c r="AV10" s="183" t="str">
        <f t="shared" si="14"/>
        <v/>
      </c>
      <c r="AW10" s="98" t="str">
        <f t="shared" si="15"/>
        <v/>
      </c>
      <c r="AX10" s="99"/>
      <c r="AY10" s="100" t="str">
        <f t="shared" si="16"/>
        <v/>
      </c>
      <c r="AZ10" s="176" t="str">
        <f t="shared" si="17"/>
        <v/>
      </c>
      <c r="BA10" s="177"/>
      <c r="BB10" s="183" t="str">
        <f t="shared" si="18"/>
        <v/>
      </c>
      <c r="BC10" s="98" t="str">
        <f t="shared" si="19"/>
        <v/>
      </c>
      <c r="BD10" s="99"/>
      <c r="BE10" s="100" t="str">
        <f t="shared" si="20"/>
        <v/>
      </c>
      <c r="BF10" s="176" t="str">
        <f t="shared" si="21"/>
        <v/>
      </c>
      <c r="BG10" s="177"/>
      <c r="BH10" s="183" t="str">
        <f t="shared" si="22"/>
        <v/>
      </c>
      <c r="BI10" s="98" t="str">
        <f t="shared" si="23"/>
        <v/>
      </c>
      <c r="BJ10" s="99"/>
      <c r="BK10" s="100" t="str">
        <f t="shared" si="24"/>
        <v/>
      </c>
      <c r="BL10" s="176" t="str">
        <f t="shared" si="25"/>
        <v/>
      </c>
      <c r="BM10" s="177"/>
      <c r="BN10" s="183" t="str">
        <f t="shared" si="26"/>
        <v/>
      </c>
      <c r="BO10" s="98" t="str">
        <f t="shared" si="27"/>
        <v/>
      </c>
      <c r="BP10" s="99"/>
      <c r="BQ10" s="100" t="str">
        <f t="shared" si="28"/>
        <v/>
      </c>
      <c r="BR10" s="176" t="str">
        <f t="shared" si="29"/>
        <v/>
      </c>
      <c r="BS10" s="177"/>
      <c r="BT10" s="183" t="str">
        <f t="shared" si="30"/>
        <v/>
      </c>
      <c r="BU10" s="98" t="str">
        <f t="shared" si="31"/>
        <v/>
      </c>
      <c r="BV10" s="99"/>
      <c r="BW10" s="100" t="str">
        <f t="shared" si="32"/>
        <v/>
      </c>
      <c r="BX10" s="176" t="str">
        <f t="shared" si="33"/>
        <v/>
      </c>
      <c r="BY10" s="177"/>
      <c r="BZ10" s="183" t="str">
        <f t="shared" si="34"/>
        <v/>
      </c>
      <c r="CA10" s="98" t="str">
        <f t="shared" si="35"/>
        <v/>
      </c>
      <c r="CB10" s="99"/>
      <c r="CC10" s="100" t="str">
        <f t="shared" si="36"/>
        <v/>
      </c>
      <c r="CD10" s="176" t="str">
        <f t="shared" si="37"/>
        <v/>
      </c>
      <c r="CE10" s="177"/>
      <c r="CF10" s="183" t="str">
        <f t="shared" si="38"/>
        <v/>
      </c>
      <c r="CG10" s="98" t="str">
        <f t="shared" si="39"/>
        <v/>
      </c>
      <c r="CH10" s="99"/>
      <c r="CI10" s="100" t="str">
        <f t="shared" si="40"/>
        <v/>
      </c>
      <c r="CJ10" s="176" t="str">
        <f t="shared" si="41"/>
        <v/>
      </c>
      <c r="CK10" s="177"/>
      <c r="CL10" s="183" t="str">
        <f t="shared" si="42"/>
        <v/>
      </c>
      <c r="CM10" s="98" t="str">
        <f t="shared" si="43"/>
        <v/>
      </c>
      <c r="CN10" s="99"/>
      <c r="CO10" s="100" t="str">
        <f t="shared" si="44"/>
        <v/>
      </c>
      <c r="CP10" s="176" t="str">
        <f t="shared" si="45"/>
        <v/>
      </c>
      <c r="CQ10" s="177"/>
      <c r="CR10" s="183" t="str">
        <f t="shared" si="46"/>
        <v/>
      </c>
      <c r="CS10" s="98" t="str">
        <f t="shared" si="47"/>
        <v/>
      </c>
      <c r="CT10" s="99"/>
      <c r="CU10" s="100" t="str">
        <f t="shared" si="48"/>
        <v/>
      </c>
      <c r="CV10" s="176" t="str">
        <f t="shared" si="49"/>
        <v/>
      </c>
      <c r="CW10" s="177"/>
      <c r="CX10" s="183" t="str">
        <f t="shared" si="50"/>
        <v/>
      </c>
      <c r="CY10" s="98" t="str">
        <f t="shared" si="51"/>
        <v/>
      </c>
      <c r="CZ10" s="99"/>
      <c r="DA10" s="100" t="str">
        <f t="shared" si="52"/>
        <v/>
      </c>
      <c r="DB10" s="176" t="str">
        <f t="shared" si="53"/>
        <v/>
      </c>
      <c r="DC10" s="177"/>
      <c r="DD10" s="183" t="str">
        <f t="shared" si="54"/>
        <v/>
      </c>
      <c r="DE10" s="98" t="str">
        <f t="shared" si="55"/>
        <v/>
      </c>
      <c r="DF10" s="99"/>
      <c r="DG10" s="100" t="str">
        <f t="shared" si="56"/>
        <v/>
      </c>
      <c r="DH10" s="176" t="str">
        <f t="shared" si="57"/>
        <v/>
      </c>
      <c r="DI10" s="177"/>
      <c r="DJ10" s="183" t="str">
        <f t="shared" si="58"/>
        <v/>
      </c>
      <c r="DK10" s="98" t="str">
        <f t="shared" si="59"/>
        <v/>
      </c>
      <c r="DL10" s="99"/>
      <c r="DM10" s="100" t="str">
        <f t="shared" si="60"/>
        <v/>
      </c>
      <c r="DN10" s="176" t="str">
        <f t="shared" si="61"/>
        <v/>
      </c>
      <c r="DO10" s="177"/>
      <c r="DP10" s="183" t="str">
        <f t="shared" si="62"/>
        <v/>
      </c>
      <c r="DQ10" s="98" t="str">
        <f t="shared" si="63"/>
        <v/>
      </c>
      <c r="DR10" s="99"/>
      <c r="DS10" s="100" t="str">
        <f t="shared" si="64"/>
        <v/>
      </c>
      <c r="DT10" s="176" t="str">
        <f t="shared" si="65"/>
        <v/>
      </c>
      <c r="DU10" s="177"/>
      <c r="DV10" s="183" t="str">
        <f t="shared" si="66"/>
        <v/>
      </c>
      <c r="DW10" s="98" t="str">
        <f t="shared" si="67"/>
        <v/>
      </c>
      <c r="DX10" s="99"/>
      <c r="DY10" s="100" t="str">
        <f t="shared" si="68"/>
        <v/>
      </c>
      <c r="DZ10" s="176" t="str">
        <f t="shared" si="69"/>
        <v/>
      </c>
      <c r="EA10" s="177"/>
      <c r="EB10" s="183" t="str">
        <f t="shared" si="70"/>
        <v/>
      </c>
      <c r="EC10" s="98" t="str">
        <f t="shared" si="71"/>
        <v/>
      </c>
      <c r="ED10" s="99"/>
      <c r="EE10" s="100" t="str">
        <f t="shared" si="72"/>
        <v/>
      </c>
      <c r="EF10" s="176" t="str">
        <f t="shared" si="73"/>
        <v/>
      </c>
      <c r="EG10" s="177"/>
      <c r="EH10" s="183" t="str">
        <f t="shared" si="74"/>
        <v/>
      </c>
    </row>
    <row r="11" spans="1:138" s="1" customFormat="1" ht="24" customHeight="1" x14ac:dyDescent="0.3">
      <c r="B11" s="6">
        <f t="shared" si="89"/>
        <v>6</v>
      </c>
      <c r="C11" s="28" t="str">
        <f>IF(Candidatos!C9="","",Candidatos!C9)</f>
        <v/>
      </c>
      <c r="D11" s="12"/>
      <c r="E11" s="49" t="str">
        <f t="shared" si="75"/>
        <v/>
      </c>
      <c r="F11" s="12"/>
      <c r="G11" s="176" t="str">
        <f t="shared" si="0"/>
        <v/>
      </c>
      <c r="H11" s="177"/>
      <c r="I11" s="178" t="str">
        <f t="shared" si="76"/>
        <v/>
      </c>
      <c r="J11" s="12"/>
      <c r="K11" s="98" t="str">
        <f t="shared" si="1"/>
        <v/>
      </c>
      <c r="L11" s="99"/>
      <c r="M11" s="100" t="str">
        <f t="shared" si="77"/>
        <v/>
      </c>
      <c r="N11" s="176" t="str">
        <f t="shared" si="2"/>
        <v/>
      </c>
      <c r="O11" s="177"/>
      <c r="P11" s="183" t="str">
        <f t="shared" si="78"/>
        <v/>
      </c>
      <c r="Q11" s="98" t="str">
        <f t="shared" si="3"/>
        <v/>
      </c>
      <c r="R11" s="99"/>
      <c r="S11" s="100" t="str">
        <f t="shared" si="79"/>
        <v/>
      </c>
      <c r="T11" s="176" t="str">
        <f t="shared" si="4"/>
        <v/>
      </c>
      <c r="U11" s="177"/>
      <c r="V11" s="183" t="str">
        <f t="shared" si="80"/>
        <v/>
      </c>
      <c r="W11" s="266">
        <f t="shared" si="81"/>
        <v>0</v>
      </c>
      <c r="X11" s="98" t="str">
        <f t="shared" si="5"/>
        <v/>
      </c>
      <c r="Y11" s="99"/>
      <c r="Z11" s="100" t="str">
        <f t="shared" si="82"/>
        <v/>
      </c>
      <c r="AA11" s="176" t="str">
        <f t="shared" si="6"/>
        <v/>
      </c>
      <c r="AB11" s="177"/>
      <c r="AC11" s="183" t="str">
        <f t="shared" si="83"/>
        <v/>
      </c>
      <c r="AD11" s="98" t="str">
        <f t="shared" si="7"/>
        <v/>
      </c>
      <c r="AE11" s="99"/>
      <c r="AF11" s="100" t="str">
        <f t="shared" si="84"/>
        <v/>
      </c>
      <c r="AG11" s="176" t="str">
        <f t="shared" si="8"/>
        <v/>
      </c>
      <c r="AH11" s="177"/>
      <c r="AI11" s="183" t="str">
        <f t="shared" si="85"/>
        <v/>
      </c>
      <c r="AJ11" s="98" t="str">
        <f t="shared" si="9"/>
        <v/>
      </c>
      <c r="AK11" s="99"/>
      <c r="AL11" s="100" t="str">
        <f t="shared" si="86"/>
        <v/>
      </c>
      <c r="AM11" s="266">
        <f t="shared" si="87"/>
        <v>0</v>
      </c>
      <c r="AN11" s="176" t="str">
        <f t="shared" si="10"/>
        <v/>
      </c>
      <c r="AO11" s="177"/>
      <c r="AP11" s="183" t="str">
        <f t="shared" si="88"/>
        <v/>
      </c>
      <c r="AQ11" s="98" t="str">
        <f t="shared" si="11"/>
        <v/>
      </c>
      <c r="AR11" s="99"/>
      <c r="AS11" s="100" t="str">
        <f t="shared" si="12"/>
        <v/>
      </c>
      <c r="AT11" s="176" t="str">
        <f t="shared" si="13"/>
        <v/>
      </c>
      <c r="AU11" s="177"/>
      <c r="AV11" s="183" t="str">
        <f t="shared" si="14"/>
        <v/>
      </c>
      <c r="AW11" s="98" t="str">
        <f t="shared" si="15"/>
        <v/>
      </c>
      <c r="AX11" s="99"/>
      <c r="AY11" s="100" t="str">
        <f t="shared" si="16"/>
        <v/>
      </c>
      <c r="AZ11" s="176" t="str">
        <f t="shared" si="17"/>
        <v/>
      </c>
      <c r="BA11" s="177"/>
      <c r="BB11" s="183" t="str">
        <f t="shared" si="18"/>
        <v/>
      </c>
      <c r="BC11" s="98" t="str">
        <f t="shared" si="19"/>
        <v/>
      </c>
      <c r="BD11" s="99"/>
      <c r="BE11" s="100" t="str">
        <f t="shared" si="20"/>
        <v/>
      </c>
      <c r="BF11" s="176" t="str">
        <f t="shared" si="21"/>
        <v/>
      </c>
      <c r="BG11" s="177"/>
      <c r="BH11" s="183" t="str">
        <f t="shared" si="22"/>
        <v/>
      </c>
      <c r="BI11" s="98" t="str">
        <f t="shared" si="23"/>
        <v/>
      </c>
      <c r="BJ11" s="99"/>
      <c r="BK11" s="100" t="str">
        <f t="shared" si="24"/>
        <v/>
      </c>
      <c r="BL11" s="176" t="str">
        <f t="shared" si="25"/>
        <v/>
      </c>
      <c r="BM11" s="177"/>
      <c r="BN11" s="183" t="str">
        <f t="shared" si="26"/>
        <v/>
      </c>
      <c r="BO11" s="98" t="str">
        <f t="shared" si="27"/>
        <v/>
      </c>
      <c r="BP11" s="99"/>
      <c r="BQ11" s="100" t="str">
        <f t="shared" si="28"/>
        <v/>
      </c>
      <c r="BR11" s="176" t="str">
        <f t="shared" si="29"/>
        <v/>
      </c>
      <c r="BS11" s="177"/>
      <c r="BT11" s="183" t="str">
        <f t="shared" si="30"/>
        <v/>
      </c>
      <c r="BU11" s="98" t="str">
        <f t="shared" si="31"/>
        <v/>
      </c>
      <c r="BV11" s="99"/>
      <c r="BW11" s="100" t="str">
        <f t="shared" si="32"/>
        <v/>
      </c>
      <c r="BX11" s="176" t="str">
        <f t="shared" si="33"/>
        <v/>
      </c>
      <c r="BY11" s="177"/>
      <c r="BZ11" s="183" t="str">
        <f t="shared" si="34"/>
        <v/>
      </c>
      <c r="CA11" s="98" t="str">
        <f t="shared" si="35"/>
        <v/>
      </c>
      <c r="CB11" s="99"/>
      <c r="CC11" s="100" t="str">
        <f t="shared" si="36"/>
        <v/>
      </c>
      <c r="CD11" s="176" t="str">
        <f t="shared" si="37"/>
        <v/>
      </c>
      <c r="CE11" s="177"/>
      <c r="CF11" s="183" t="str">
        <f t="shared" si="38"/>
        <v/>
      </c>
      <c r="CG11" s="98" t="str">
        <f t="shared" si="39"/>
        <v/>
      </c>
      <c r="CH11" s="99"/>
      <c r="CI11" s="100" t="str">
        <f t="shared" si="40"/>
        <v/>
      </c>
      <c r="CJ11" s="176" t="str">
        <f t="shared" si="41"/>
        <v/>
      </c>
      <c r="CK11" s="177"/>
      <c r="CL11" s="183" t="str">
        <f t="shared" si="42"/>
        <v/>
      </c>
      <c r="CM11" s="98" t="str">
        <f t="shared" si="43"/>
        <v/>
      </c>
      <c r="CN11" s="99"/>
      <c r="CO11" s="100" t="str">
        <f t="shared" si="44"/>
        <v/>
      </c>
      <c r="CP11" s="176" t="str">
        <f t="shared" si="45"/>
        <v/>
      </c>
      <c r="CQ11" s="177"/>
      <c r="CR11" s="183" t="str">
        <f t="shared" si="46"/>
        <v/>
      </c>
      <c r="CS11" s="98" t="str">
        <f t="shared" si="47"/>
        <v/>
      </c>
      <c r="CT11" s="99"/>
      <c r="CU11" s="100" t="str">
        <f t="shared" si="48"/>
        <v/>
      </c>
      <c r="CV11" s="176" t="str">
        <f t="shared" si="49"/>
        <v/>
      </c>
      <c r="CW11" s="177"/>
      <c r="CX11" s="183" t="str">
        <f t="shared" si="50"/>
        <v/>
      </c>
      <c r="CY11" s="98" t="str">
        <f t="shared" si="51"/>
        <v/>
      </c>
      <c r="CZ11" s="99"/>
      <c r="DA11" s="100" t="str">
        <f t="shared" si="52"/>
        <v/>
      </c>
      <c r="DB11" s="176" t="str">
        <f t="shared" si="53"/>
        <v/>
      </c>
      <c r="DC11" s="177"/>
      <c r="DD11" s="183" t="str">
        <f t="shared" si="54"/>
        <v/>
      </c>
      <c r="DE11" s="98" t="str">
        <f t="shared" si="55"/>
        <v/>
      </c>
      <c r="DF11" s="99"/>
      <c r="DG11" s="100" t="str">
        <f t="shared" si="56"/>
        <v/>
      </c>
      <c r="DH11" s="176" t="str">
        <f t="shared" si="57"/>
        <v/>
      </c>
      <c r="DI11" s="177"/>
      <c r="DJ11" s="183" t="str">
        <f t="shared" si="58"/>
        <v/>
      </c>
      <c r="DK11" s="98" t="str">
        <f t="shared" si="59"/>
        <v/>
      </c>
      <c r="DL11" s="99"/>
      <c r="DM11" s="100" t="str">
        <f t="shared" si="60"/>
        <v/>
      </c>
      <c r="DN11" s="176" t="str">
        <f t="shared" si="61"/>
        <v/>
      </c>
      <c r="DO11" s="177"/>
      <c r="DP11" s="183" t="str">
        <f t="shared" si="62"/>
        <v/>
      </c>
      <c r="DQ11" s="98" t="str">
        <f t="shared" si="63"/>
        <v/>
      </c>
      <c r="DR11" s="99"/>
      <c r="DS11" s="100" t="str">
        <f t="shared" si="64"/>
        <v/>
      </c>
      <c r="DT11" s="176" t="str">
        <f t="shared" si="65"/>
        <v/>
      </c>
      <c r="DU11" s="177"/>
      <c r="DV11" s="183" t="str">
        <f t="shared" si="66"/>
        <v/>
      </c>
      <c r="DW11" s="98" t="str">
        <f t="shared" si="67"/>
        <v/>
      </c>
      <c r="DX11" s="99"/>
      <c r="DY11" s="100" t="str">
        <f t="shared" si="68"/>
        <v/>
      </c>
      <c r="DZ11" s="176" t="str">
        <f t="shared" si="69"/>
        <v/>
      </c>
      <c r="EA11" s="177"/>
      <c r="EB11" s="183" t="str">
        <f t="shared" si="70"/>
        <v/>
      </c>
      <c r="EC11" s="98" t="str">
        <f t="shared" si="71"/>
        <v/>
      </c>
      <c r="ED11" s="99"/>
      <c r="EE11" s="100" t="str">
        <f t="shared" si="72"/>
        <v/>
      </c>
      <c r="EF11" s="176" t="str">
        <f t="shared" si="73"/>
        <v/>
      </c>
      <c r="EG11" s="177"/>
      <c r="EH11" s="183" t="str">
        <f t="shared" si="74"/>
        <v/>
      </c>
    </row>
    <row r="12" spans="1:138" s="1" customFormat="1" ht="24" customHeight="1" x14ac:dyDescent="0.3">
      <c r="B12" s="6">
        <f t="shared" si="89"/>
        <v>7</v>
      </c>
      <c r="C12" s="28" t="str">
        <f>IF(Candidatos!C10="","",Candidatos!C10)</f>
        <v/>
      </c>
      <c r="D12" s="12"/>
      <c r="E12" s="49" t="str">
        <f t="shared" si="75"/>
        <v/>
      </c>
      <c r="F12" s="12"/>
      <c r="G12" s="176" t="str">
        <f t="shared" si="0"/>
        <v/>
      </c>
      <c r="H12" s="177"/>
      <c r="I12" s="178" t="str">
        <f t="shared" si="76"/>
        <v/>
      </c>
      <c r="J12" s="12"/>
      <c r="K12" s="98" t="str">
        <f t="shared" si="1"/>
        <v/>
      </c>
      <c r="L12" s="99"/>
      <c r="M12" s="100" t="str">
        <f t="shared" si="77"/>
        <v/>
      </c>
      <c r="N12" s="176" t="str">
        <f t="shared" si="2"/>
        <v/>
      </c>
      <c r="O12" s="177"/>
      <c r="P12" s="183" t="str">
        <f t="shared" si="78"/>
        <v/>
      </c>
      <c r="Q12" s="98" t="str">
        <f t="shared" si="3"/>
        <v/>
      </c>
      <c r="R12" s="99"/>
      <c r="S12" s="100" t="str">
        <f t="shared" si="79"/>
        <v/>
      </c>
      <c r="T12" s="176" t="str">
        <f t="shared" si="4"/>
        <v/>
      </c>
      <c r="U12" s="177"/>
      <c r="V12" s="183" t="str">
        <f t="shared" si="80"/>
        <v/>
      </c>
      <c r="W12" s="266">
        <f t="shared" si="81"/>
        <v>0</v>
      </c>
      <c r="X12" s="98" t="str">
        <f t="shared" si="5"/>
        <v/>
      </c>
      <c r="Y12" s="99"/>
      <c r="Z12" s="100" t="str">
        <f t="shared" si="82"/>
        <v/>
      </c>
      <c r="AA12" s="176" t="str">
        <f t="shared" si="6"/>
        <v/>
      </c>
      <c r="AB12" s="177"/>
      <c r="AC12" s="183" t="str">
        <f t="shared" si="83"/>
        <v/>
      </c>
      <c r="AD12" s="98" t="str">
        <f t="shared" si="7"/>
        <v/>
      </c>
      <c r="AE12" s="99"/>
      <c r="AF12" s="100" t="str">
        <f t="shared" si="84"/>
        <v/>
      </c>
      <c r="AG12" s="176" t="str">
        <f t="shared" si="8"/>
        <v/>
      </c>
      <c r="AH12" s="177"/>
      <c r="AI12" s="183" t="str">
        <f t="shared" si="85"/>
        <v/>
      </c>
      <c r="AJ12" s="98" t="str">
        <f t="shared" si="9"/>
        <v/>
      </c>
      <c r="AK12" s="99"/>
      <c r="AL12" s="100" t="str">
        <f t="shared" si="86"/>
        <v/>
      </c>
      <c r="AM12" s="266">
        <f t="shared" si="87"/>
        <v>0</v>
      </c>
      <c r="AN12" s="176" t="str">
        <f t="shared" si="10"/>
        <v/>
      </c>
      <c r="AO12" s="177"/>
      <c r="AP12" s="183" t="str">
        <f t="shared" si="88"/>
        <v/>
      </c>
      <c r="AQ12" s="98" t="str">
        <f t="shared" si="11"/>
        <v/>
      </c>
      <c r="AR12" s="99"/>
      <c r="AS12" s="100" t="str">
        <f t="shared" si="12"/>
        <v/>
      </c>
      <c r="AT12" s="176" t="str">
        <f t="shared" si="13"/>
        <v/>
      </c>
      <c r="AU12" s="177"/>
      <c r="AV12" s="183" t="str">
        <f t="shared" si="14"/>
        <v/>
      </c>
      <c r="AW12" s="98" t="str">
        <f t="shared" si="15"/>
        <v/>
      </c>
      <c r="AX12" s="99"/>
      <c r="AY12" s="100" t="str">
        <f t="shared" si="16"/>
        <v/>
      </c>
      <c r="AZ12" s="176" t="str">
        <f t="shared" si="17"/>
        <v/>
      </c>
      <c r="BA12" s="177"/>
      <c r="BB12" s="183" t="str">
        <f t="shared" si="18"/>
        <v/>
      </c>
      <c r="BC12" s="98" t="str">
        <f t="shared" si="19"/>
        <v/>
      </c>
      <c r="BD12" s="99"/>
      <c r="BE12" s="100" t="str">
        <f t="shared" si="20"/>
        <v/>
      </c>
      <c r="BF12" s="176" t="str">
        <f t="shared" si="21"/>
        <v/>
      </c>
      <c r="BG12" s="177"/>
      <c r="BH12" s="183" t="str">
        <f t="shared" si="22"/>
        <v/>
      </c>
      <c r="BI12" s="98" t="str">
        <f t="shared" si="23"/>
        <v/>
      </c>
      <c r="BJ12" s="99"/>
      <c r="BK12" s="100" t="str">
        <f t="shared" si="24"/>
        <v/>
      </c>
      <c r="BL12" s="176" t="str">
        <f t="shared" si="25"/>
        <v/>
      </c>
      <c r="BM12" s="177"/>
      <c r="BN12" s="183" t="str">
        <f t="shared" si="26"/>
        <v/>
      </c>
      <c r="BO12" s="98" t="str">
        <f t="shared" si="27"/>
        <v/>
      </c>
      <c r="BP12" s="99"/>
      <c r="BQ12" s="100" t="str">
        <f t="shared" si="28"/>
        <v/>
      </c>
      <c r="BR12" s="176" t="str">
        <f t="shared" si="29"/>
        <v/>
      </c>
      <c r="BS12" s="177"/>
      <c r="BT12" s="183" t="str">
        <f t="shared" si="30"/>
        <v/>
      </c>
      <c r="BU12" s="98" t="str">
        <f t="shared" si="31"/>
        <v/>
      </c>
      <c r="BV12" s="99"/>
      <c r="BW12" s="100" t="str">
        <f t="shared" si="32"/>
        <v/>
      </c>
      <c r="BX12" s="176" t="str">
        <f t="shared" si="33"/>
        <v/>
      </c>
      <c r="BY12" s="177"/>
      <c r="BZ12" s="183" t="str">
        <f t="shared" si="34"/>
        <v/>
      </c>
      <c r="CA12" s="98" t="str">
        <f t="shared" si="35"/>
        <v/>
      </c>
      <c r="CB12" s="99"/>
      <c r="CC12" s="100" t="str">
        <f t="shared" si="36"/>
        <v/>
      </c>
      <c r="CD12" s="176" t="str">
        <f t="shared" si="37"/>
        <v/>
      </c>
      <c r="CE12" s="177"/>
      <c r="CF12" s="183" t="str">
        <f t="shared" si="38"/>
        <v/>
      </c>
      <c r="CG12" s="98" t="str">
        <f t="shared" si="39"/>
        <v/>
      </c>
      <c r="CH12" s="99"/>
      <c r="CI12" s="100" t="str">
        <f t="shared" si="40"/>
        <v/>
      </c>
      <c r="CJ12" s="176" t="str">
        <f t="shared" si="41"/>
        <v/>
      </c>
      <c r="CK12" s="177"/>
      <c r="CL12" s="183" t="str">
        <f t="shared" si="42"/>
        <v/>
      </c>
      <c r="CM12" s="98" t="str">
        <f t="shared" si="43"/>
        <v/>
      </c>
      <c r="CN12" s="99"/>
      <c r="CO12" s="100" t="str">
        <f t="shared" si="44"/>
        <v/>
      </c>
      <c r="CP12" s="176" t="str">
        <f t="shared" si="45"/>
        <v/>
      </c>
      <c r="CQ12" s="177"/>
      <c r="CR12" s="183" t="str">
        <f t="shared" si="46"/>
        <v/>
      </c>
      <c r="CS12" s="98" t="str">
        <f t="shared" si="47"/>
        <v/>
      </c>
      <c r="CT12" s="99"/>
      <c r="CU12" s="100" t="str">
        <f t="shared" si="48"/>
        <v/>
      </c>
      <c r="CV12" s="176" t="str">
        <f t="shared" si="49"/>
        <v/>
      </c>
      <c r="CW12" s="177"/>
      <c r="CX12" s="183" t="str">
        <f t="shared" si="50"/>
        <v/>
      </c>
      <c r="CY12" s="98" t="str">
        <f t="shared" si="51"/>
        <v/>
      </c>
      <c r="CZ12" s="99"/>
      <c r="DA12" s="100" t="str">
        <f t="shared" si="52"/>
        <v/>
      </c>
      <c r="DB12" s="176" t="str">
        <f t="shared" si="53"/>
        <v/>
      </c>
      <c r="DC12" s="177"/>
      <c r="DD12" s="183" t="str">
        <f t="shared" si="54"/>
        <v/>
      </c>
      <c r="DE12" s="98" t="str">
        <f t="shared" si="55"/>
        <v/>
      </c>
      <c r="DF12" s="99"/>
      <c r="DG12" s="100" t="str">
        <f t="shared" si="56"/>
        <v/>
      </c>
      <c r="DH12" s="176" t="str">
        <f t="shared" si="57"/>
        <v/>
      </c>
      <c r="DI12" s="177"/>
      <c r="DJ12" s="183" t="str">
        <f t="shared" si="58"/>
        <v/>
      </c>
      <c r="DK12" s="98" t="str">
        <f t="shared" si="59"/>
        <v/>
      </c>
      <c r="DL12" s="99"/>
      <c r="DM12" s="100" t="str">
        <f t="shared" si="60"/>
        <v/>
      </c>
      <c r="DN12" s="176" t="str">
        <f t="shared" si="61"/>
        <v/>
      </c>
      <c r="DO12" s="177"/>
      <c r="DP12" s="183" t="str">
        <f t="shared" si="62"/>
        <v/>
      </c>
      <c r="DQ12" s="98" t="str">
        <f t="shared" si="63"/>
        <v/>
      </c>
      <c r="DR12" s="99"/>
      <c r="DS12" s="100" t="str">
        <f t="shared" si="64"/>
        <v/>
      </c>
      <c r="DT12" s="176" t="str">
        <f t="shared" si="65"/>
        <v/>
      </c>
      <c r="DU12" s="177"/>
      <c r="DV12" s="183" t="str">
        <f t="shared" si="66"/>
        <v/>
      </c>
      <c r="DW12" s="98" t="str">
        <f t="shared" si="67"/>
        <v/>
      </c>
      <c r="DX12" s="99"/>
      <c r="DY12" s="100" t="str">
        <f t="shared" si="68"/>
        <v/>
      </c>
      <c r="DZ12" s="176" t="str">
        <f t="shared" si="69"/>
        <v/>
      </c>
      <c r="EA12" s="177"/>
      <c r="EB12" s="183" t="str">
        <f t="shared" si="70"/>
        <v/>
      </c>
      <c r="EC12" s="98" t="str">
        <f t="shared" si="71"/>
        <v/>
      </c>
      <c r="ED12" s="99"/>
      <c r="EE12" s="100" t="str">
        <f t="shared" si="72"/>
        <v/>
      </c>
      <c r="EF12" s="176" t="str">
        <f t="shared" si="73"/>
        <v/>
      </c>
      <c r="EG12" s="177"/>
      <c r="EH12" s="183" t="str">
        <f t="shared" si="74"/>
        <v/>
      </c>
    </row>
    <row r="13" spans="1:138" s="1" customFormat="1" ht="24" customHeight="1" x14ac:dyDescent="0.3">
      <c r="B13" s="6">
        <f t="shared" si="89"/>
        <v>8</v>
      </c>
      <c r="C13" s="28" t="str">
        <f>IF(Candidatos!C11="","",Candidatos!C11)</f>
        <v/>
      </c>
      <c r="D13" s="12"/>
      <c r="E13" s="49" t="str">
        <f t="shared" si="75"/>
        <v/>
      </c>
      <c r="F13" s="12"/>
      <c r="G13" s="176" t="str">
        <f t="shared" si="0"/>
        <v/>
      </c>
      <c r="H13" s="177"/>
      <c r="I13" s="178" t="str">
        <f t="shared" si="76"/>
        <v/>
      </c>
      <c r="J13" s="12"/>
      <c r="K13" s="98" t="str">
        <f t="shared" si="1"/>
        <v/>
      </c>
      <c r="L13" s="99"/>
      <c r="M13" s="100" t="str">
        <f t="shared" si="77"/>
        <v/>
      </c>
      <c r="N13" s="176" t="str">
        <f t="shared" si="2"/>
        <v/>
      </c>
      <c r="O13" s="177"/>
      <c r="P13" s="183" t="str">
        <f t="shared" si="78"/>
        <v/>
      </c>
      <c r="Q13" s="98" t="str">
        <f t="shared" si="3"/>
        <v/>
      </c>
      <c r="R13" s="99"/>
      <c r="S13" s="100" t="str">
        <f t="shared" si="79"/>
        <v/>
      </c>
      <c r="T13" s="176" t="str">
        <f t="shared" si="4"/>
        <v/>
      </c>
      <c r="U13" s="177"/>
      <c r="V13" s="183" t="str">
        <f t="shared" si="80"/>
        <v/>
      </c>
      <c r="W13" s="266">
        <f t="shared" si="81"/>
        <v>0</v>
      </c>
      <c r="X13" s="98" t="str">
        <f t="shared" si="5"/>
        <v/>
      </c>
      <c r="Y13" s="99"/>
      <c r="Z13" s="100" t="str">
        <f t="shared" si="82"/>
        <v/>
      </c>
      <c r="AA13" s="176" t="str">
        <f t="shared" si="6"/>
        <v/>
      </c>
      <c r="AB13" s="177"/>
      <c r="AC13" s="183" t="str">
        <f t="shared" si="83"/>
        <v/>
      </c>
      <c r="AD13" s="98" t="str">
        <f t="shared" si="7"/>
        <v/>
      </c>
      <c r="AE13" s="99"/>
      <c r="AF13" s="100" t="str">
        <f t="shared" si="84"/>
        <v/>
      </c>
      <c r="AG13" s="176" t="str">
        <f t="shared" si="8"/>
        <v/>
      </c>
      <c r="AH13" s="177"/>
      <c r="AI13" s="183" t="str">
        <f t="shared" si="85"/>
        <v/>
      </c>
      <c r="AJ13" s="98" t="str">
        <f t="shared" si="9"/>
        <v/>
      </c>
      <c r="AK13" s="99"/>
      <c r="AL13" s="100" t="str">
        <f t="shared" si="86"/>
        <v/>
      </c>
      <c r="AM13" s="266">
        <f t="shared" si="87"/>
        <v>0</v>
      </c>
      <c r="AN13" s="176" t="str">
        <f t="shared" si="10"/>
        <v/>
      </c>
      <c r="AO13" s="177"/>
      <c r="AP13" s="183" t="str">
        <f t="shared" si="88"/>
        <v/>
      </c>
      <c r="AQ13" s="98" t="str">
        <f t="shared" si="11"/>
        <v/>
      </c>
      <c r="AR13" s="99"/>
      <c r="AS13" s="100" t="str">
        <f t="shared" si="12"/>
        <v/>
      </c>
      <c r="AT13" s="176" t="str">
        <f t="shared" si="13"/>
        <v/>
      </c>
      <c r="AU13" s="177"/>
      <c r="AV13" s="183" t="str">
        <f t="shared" si="14"/>
        <v/>
      </c>
      <c r="AW13" s="98" t="str">
        <f t="shared" si="15"/>
        <v/>
      </c>
      <c r="AX13" s="99"/>
      <c r="AY13" s="100" t="str">
        <f t="shared" si="16"/>
        <v/>
      </c>
      <c r="AZ13" s="176" t="str">
        <f t="shared" si="17"/>
        <v/>
      </c>
      <c r="BA13" s="177"/>
      <c r="BB13" s="183" t="str">
        <f t="shared" si="18"/>
        <v/>
      </c>
      <c r="BC13" s="98" t="str">
        <f t="shared" si="19"/>
        <v/>
      </c>
      <c r="BD13" s="99"/>
      <c r="BE13" s="100" t="str">
        <f t="shared" si="20"/>
        <v/>
      </c>
      <c r="BF13" s="176" t="str">
        <f t="shared" si="21"/>
        <v/>
      </c>
      <c r="BG13" s="177"/>
      <c r="BH13" s="183" t="str">
        <f t="shared" si="22"/>
        <v/>
      </c>
      <c r="BI13" s="98" t="str">
        <f t="shared" si="23"/>
        <v/>
      </c>
      <c r="BJ13" s="99"/>
      <c r="BK13" s="100" t="str">
        <f t="shared" si="24"/>
        <v/>
      </c>
      <c r="BL13" s="176" t="str">
        <f t="shared" si="25"/>
        <v/>
      </c>
      <c r="BM13" s="177"/>
      <c r="BN13" s="183" t="str">
        <f t="shared" si="26"/>
        <v/>
      </c>
      <c r="BO13" s="98" t="str">
        <f t="shared" si="27"/>
        <v/>
      </c>
      <c r="BP13" s="99"/>
      <c r="BQ13" s="100" t="str">
        <f t="shared" si="28"/>
        <v/>
      </c>
      <c r="BR13" s="176" t="str">
        <f t="shared" si="29"/>
        <v/>
      </c>
      <c r="BS13" s="177"/>
      <c r="BT13" s="183" t="str">
        <f t="shared" si="30"/>
        <v/>
      </c>
      <c r="BU13" s="98" t="str">
        <f t="shared" si="31"/>
        <v/>
      </c>
      <c r="BV13" s="99"/>
      <c r="BW13" s="100" t="str">
        <f t="shared" si="32"/>
        <v/>
      </c>
      <c r="BX13" s="176" t="str">
        <f t="shared" si="33"/>
        <v/>
      </c>
      <c r="BY13" s="177"/>
      <c r="BZ13" s="183" t="str">
        <f t="shared" si="34"/>
        <v/>
      </c>
      <c r="CA13" s="98" t="str">
        <f t="shared" si="35"/>
        <v/>
      </c>
      <c r="CB13" s="99"/>
      <c r="CC13" s="100" t="str">
        <f t="shared" si="36"/>
        <v/>
      </c>
      <c r="CD13" s="176" t="str">
        <f t="shared" si="37"/>
        <v/>
      </c>
      <c r="CE13" s="177"/>
      <c r="CF13" s="183" t="str">
        <f t="shared" si="38"/>
        <v/>
      </c>
      <c r="CG13" s="98" t="str">
        <f t="shared" si="39"/>
        <v/>
      </c>
      <c r="CH13" s="99"/>
      <c r="CI13" s="100" t="str">
        <f t="shared" si="40"/>
        <v/>
      </c>
      <c r="CJ13" s="176" t="str">
        <f t="shared" si="41"/>
        <v/>
      </c>
      <c r="CK13" s="177"/>
      <c r="CL13" s="183" t="str">
        <f t="shared" si="42"/>
        <v/>
      </c>
      <c r="CM13" s="98" t="str">
        <f t="shared" si="43"/>
        <v/>
      </c>
      <c r="CN13" s="99"/>
      <c r="CO13" s="100" t="str">
        <f t="shared" si="44"/>
        <v/>
      </c>
      <c r="CP13" s="176" t="str">
        <f t="shared" si="45"/>
        <v/>
      </c>
      <c r="CQ13" s="177"/>
      <c r="CR13" s="183" t="str">
        <f t="shared" si="46"/>
        <v/>
      </c>
      <c r="CS13" s="98" t="str">
        <f t="shared" si="47"/>
        <v/>
      </c>
      <c r="CT13" s="99"/>
      <c r="CU13" s="100" t="str">
        <f t="shared" si="48"/>
        <v/>
      </c>
      <c r="CV13" s="176" t="str">
        <f t="shared" si="49"/>
        <v/>
      </c>
      <c r="CW13" s="177"/>
      <c r="CX13" s="183" t="str">
        <f t="shared" si="50"/>
        <v/>
      </c>
      <c r="CY13" s="98" t="str">
        <f t="shared" si="51"/>
        <v/>
      </c>
      <c r="CZ13" s="99"/>
      <c r="DA13" s="100" t="str">
        <f t="shared" si="52"/>
        <v/>
      </c>
      <c r="DB13" s="176" t="str">
        <f t="shared" si="53"/>
        <v/>
      </c>
      <c r="DC13" s="177"/>
      <c r="DD13" s="183" t="str">
        <f t="shared" si="54"/>
        <v/>
      </c>
      <c r="DE13" s="98" t="str">
        <f t="shared" si="55"/>
        <v/>
      </c>
      <c r="DF13" s="99"/>
      <c r="DG13" s="100" t="str">
        <f t="shared" si="56"/>
        <v/>
      </c>
      <c r="DH13" s="176" t="str">
        <f t="shared" si="57"/>
        <v/>
      </c>
      <c r="DI13" s="177"/>
      <c r="DJ13" s="183" t="str">
        <f t="shared" si="58"/>
        <v/>
      </c>
      <c r="DK13" s="98" t="str">
        <f t="shared" si="59"/>
        <v/>
      </c>
      <c r="DL13" s="99"/>
      <c r="DM13" s="100" t="str">
        <f t="shared" si="60"/>
        <v/>
      </c>
      <c r="DN13" s="176" t="str">
        <f t="shared" si="61"/>
        <v/>
      </c>
      <c r="DO13" s="177"/>
      <c r="DP13" s="183" t="str">
        <f t="shared" si="62"/>
        <v/>
      </c>
      <c r="DQ13" s="98" t="str">
        <f t="shared" si="63"/>
        <v/>
      </c>
      <c r="DR13" s="99"/>
      <c r="DS13" s="100" t="str">
        <f t="shared" si="64"/>
        <v/>
      </c>
      <c r="DT13" s="176" t="str">
        <f t="shared" si="65"/>
        <v/>
      </c>
      <c r="DU13" s="177"/>
      <c r="DV13" s="183" t="str">
        <f t="shared" si="66"/>
        <v/>
      </c>
      <c r="DW13" s="98" t="str">
        <f t="shared" si="67"/>
        <v/>
      </c>
      <c r="DX13" s="99"/>
      <c r="DY13" s="100" t="str">
        <f t="shared" si="68"/>
        <v/>
      </c>
      <c r="DZ13" s="176" t="str">
        <f t="shared" si="69"/>
        <v/>
      </c>
      <c r="EA13" s="177"/>
      <c r="EB13" s="183" t="str">
        <f t="shared" si="70"/>
        <v/>
      </c>
      <c r="EC13" s="98" t="str">
        <f t="shared" si="71"/>
        <v/>
      </c>
      <c r="ED13" s="99"/>
      <c r="EE13" s="100" t="str">
        <f t="shared" si="72"/>
        <v/>
      </c>
      <c r="EF13" s="176" t="str">
        <f t="shared" si="73"/>
        <v/>
      </c>
      <c r="EG13" s="177"/>
      <c r="EH13" s="183" t="str">
        <f t="shared" si="74"/>
        <v/>
      </c>
    </row>
    <row r="14" spans="1:138" s="1" customFormat="1" ht="24" customHeight="1" x14ac:dyDescent="0.3">
      <c r="B14" s="6">
        <f t="shared" si="89"/>
        <v>9</v>
      </c>
      <c r="C14" s="28" t="str">
        <f>IF(Candidatos!C12="","",Candidatos!C12)</f>
        <v/>
      </c>
      <c r="D14" s="12"/>
      <c r="E14" s="49" t="str">
        <f t="shared" si="75"/>
        <v/>
      </c>
      <c r="F14" s="12"/>
      <c r="G14" s="176" t="str">
        <f t="shared" si="0"/>
        <v/>
      </c>
      <c r="H14" s="177"/>
      <c r="I14" s="178" t="str">
        <f t="shared" si="76"/>
        <v/>
      </c>
      <c r="J14" s="12"/>
      <c r="K14" s="98" t="str">
        <f t="shared" si="1"/>
        <v/>
      </c>
      <c r="L14" s="99"/>
      <c r="M14" s="100" t="str">
        <f t="shared" si="77"/>
        <v/>
      </c>
      <c r="N14" s="176" t="str">
        <f t="shared" si="2"/>
        <v/>
      </c>
      <c r="O14" s="177"/>
      <c r="P14" s="183" t="str">
        <f t="shared" si="78"/>
        <v/>
      </c>
      <c r="Q14" s="98" t="str">
        <f t="shared" si="3"/>
        <v/>
      </c>
      <c r="R14" s="99"/>
      <c r="S14" s="100" t="str">
        <f t="shared" si="79"/>
        <v/>
      </c>
      <c r="T14" s="176" t="str">
        <f t="shared" si="4"/>
        <v/>
      </c>
      <c r="U14" s="177"/>
      <c r="V14" s="183" t="str">
        <f t="shared" si="80"/>
        <v/>
      </c>
      <c r="W14" s="266">
        <f t="shared" si="81"/>
        <v>0</v>
      </c>
      <c r="X14" s="98" t="str">
        <f t="shared" si="5"/>
        <v/>
      </c>
      <c r="Y14" s="99"/>
      <c r="Z14" s="100" t="str">
        <f t="shared" si="82"/>
        <v/>
      </c>
      <c r="AA14" s="176" t="str">
        <f t="shared" si="6"/>
        <v/>
      </c>
      <c r="AB14" s="177"/>
      <c r="AC14" s="183" t="str">
        <f t="shared" si="83"/>
        <v/>
      </c>
      <c r="AD14" s="98" t="str">
        <f t="shared" si="7"/>
        <v/>
      </c>
      <c r="AE14" s="99"/>
      <c r="AF14" s="100" t="str">
        <f t="shared" si="84"/>
        <v/>
      </c>
      <c r="AG14" s="176" t="str">
        <f t="shared" si="8"/>
        <v/>
      </c>
      <c r="AH14" s="177"/>
      <c r="AI14" s="183" t="str">
        <f t="shared" si="85"/>
        <v/>
      </c>
      <c r="AJ14" s="98" t="str">
        <f t="shared" si="9"/>
        <v/>
      </c>
      <c r="AK14" s="99"/>
      <c r="AL14" s="100" t="str">
        <f t="shared" si="86"/>
        <v/>
      </c>
      <c r="AM14" s="266">
        <f t="shared" si="87"/>
        <v>0</v>
      </c>
      <c r="AN14" s="176" t="str">
        <f t="shared" si="10"/>
        <v/>
      </c>
      <c r="AO14" s="177"/>
      <c r="AP14" s="183" t="str">
        <f t="shared" si="88"/>
        <v/>
      </c>
      <c r="AQ14" s="98" t="str">
        <f t="shared" si="11"/>
        <v/>
      </c>
      <c r="AR14" s="99"/>
      <c r="AS14" s="100" t="str">
        <f t="shared" si="12"/>
        <v/>
      </c>
      <c r="AT14" s="176" t="str">
        <f t="shared" si="13"/>
        <v/>
      </c>
      <c r="AU14" s="177"/>
      <c r="AV14" s="183" t="str">
        <f t="shared" si="14"/>
        <v/>
      </c>
      <c r="AW14" s="98" t="str">
        <f t="shared" si="15"/>
        <v/>
      </c>
      <c r="AX14" s="99"/>
      <c r="AY14" s="100" t="str">
        <f t="shared" si="16"/>
        <v/>
      </c>
      <c r="AZ14" s="176" t="str">
        <f t="shared" si="17"/>
        <v/>
      </c>
      <c r="BA14" s="177"/>
      <c r="BB14" s="183" t="str">
        <f t="shared" si="18"/>
        <v/>
      </c>
      <c r="BC14" s="98" t="str">
        <f t="shared" si="19"/>
        <v/>
      </c>
      <c r="BD14" s="99"/>
      <c r="BE14" s="100" t="str">
        <f t="shared" si="20"/>
        <v/>
      </c>
      <c r="BF14" s="176" t="str">
        <f t="shared" si="21"/>
        <v/>
      </c>
      <c r="BG14" s="177"/>
      <c r="BH14" s="183" t="str">
        <f t="shared" si="22"/>
        <v/>
      </c>
      <c r="BI14" s="98" t="str">
        <f t="shared" si="23"/>
        <v/>
      </c>
      <c r="BJ14" s="99"/>
      <c r="BK14" s="100" t="str">
        <f t="shared" si="24"/>
        <v/>
      </c>
      <c r="BL14" s="176" t="str">
        <f t="shared" si="25"/>
        <v/>
      </c>
      <c r="BM14" s="177"/>
      <c r="BN14" s="183" t="str">
        <f t="shared" si="26"/>
        <v/>
      </c>
      <c r="BO14" s="98" t="str">
        <f t="shared" si="27"/>
        <v/>
      </c>
      <c r="BP14" s="99"/>
      <c r="BQ14" s="100" t="str">
        <f t="shared" si="28"/>
        <v/>
      </c>
      <c r="BR14" s="176" t="str">
        <f t="shared" si="29"/>
        <v/>
      </c>
      <c r="BS14" s="177"/>
      <c r="BT14" s="183" t="str">
        <f t="shared" si="30"/>
        <v/>
      </c>
      <c r="BU14" s="98" t="str">
        <f t="shared" si="31"/>
        <v/>
      </c>
      <c r="BV14" s="99"/>
      <c r="BW14" s="100" t="str">
        <f t="shared" si="32"/>
        <v/>
      </c>
      <c r="BX14" s="176" t="str">
        <f t="shared" si="33"/>
        <v/>
      </c>
      <c r="BY14" s="177"/>
      <c r="BZ14" s="183" t="str">
        <f t="shared" si="34"/>
        <v/>
      </c>
      <c r="CA14" s="98" t="str">
        <f t="shared" si="35"/>
        <v/>
      </c>
      <c r="CB14" s="99"/>
      <c r="CC14" s="100" t="str">
        <f t="shared" si="36"/>
        <v/>
      </c>
      <c r="CD14" s="176" t="str">
        <f t="shared" si="37"/>
        <v/>
      </c>
      <c r="CE14" s="177"/>
      <c r="CF14" s="183" t="str">
        <f t="shared" si="38"/>
        <v/>
      </c>
      <c r="CG14" s="98" t="str">
        <f t="shared" si="39"/>
        <v/>
      </c>
      <c r="CH14" s="99"/>
      <c r="CI14" s="100" t="str">
        <f t="shared" si="40"/>
        <v/>
      </c>
      <c r="CJ14" s="176" t="str">
        <f t="shared" si="41"/>
        <v/>
      </c>
      <c r="CK14" s="177"/>
      <c r="CL14" s="183" t="str">
        <f t="shared" si="42"/>
        <v/>
      </c>
      <c r="CM14" s="98" t="str">
        <f t="shared" si="43"/>
        <v/>
      </c>
      <c r="CN14" s="99"/>
      <c r="CO14" s="100" t="str">
        <f t="shared" si="44"/>
        <v/>
      </c>
      <c r="CP14" s="176" t="str">
        <f t="shared" si="45"/>
        <v/>
      </c>
      <c r="CQ14" s="177"/>
      <c r="CR14" s="183" t="str">
        <f t="shared" si="46"/>
        <v/>
      </c>
      <c r="CS14" s="98" t="str">
        <f t="shared" si="47"/>
        <v/>
      </c>
      <c r="CT14" s="99"/>
      <c r="CU14" s="100" t="str">
        <f t="shared" si="48"/>
        <v/>
      </c>
      <c r="CV14" s="176" t="str">
        <f t="shared" si="49"/>
        <v/>
      </c>
      <c r="CW14" s="177"/>
      <c r="CX14" s="183" t="str">
        <f t="shared" si="50"/>
        <v/>
      </c>
      <c r="CY14" s="98" t="str">
        <f t="shared" si="51"/>
        <v/>
      </c>
      <c r="CZ14" s="99"/>
      <c r="DA14" s="100" t="str">
        <f t="shared" si="52"/>
        <v/>
      </c>
      <c r="DB14" s="176" t="str">
        <f t="shared" si="53"/>
        <v/>
      </c>
      <c r="DC14" s="177"/>
      <c r="DD14" s="183" t="str">
        <f t="shared" si="54"/>
        <v/>
      </c>
      <c r="DE14" s="98" t="str">
        <f t="shared" si="55"/>
        <v/>
      </c>
      <c r="DF14" s="99"/>
      <c r="DG14" s="100" t="str">
        <f t="shared" si="56"/>
        <v/>
      </c>
      <c r="DH14" s="176" t="str">
        <f t="shared" si="57"/>
        <v/>
      </c>
      <c r="DI14" s="177"/>
      <c r="DJ14" s="183" t="str">
        <f t="shared" si="58"/>
        <v/>
      </c>
      <c r="DK14" s="98" t="str">
        <f t="shared" si="59"/>
        <v/>
      </c>
      <c r="DL14" s="99"/>
      <c r="DM14" s="100" t="str">
        <f t="shared" si="60"/>
        <v/>
      </c>
      <c r="DN14" s="176" t="str">
        <f t="shared" si="61"/>
        <v/>
      </c>
      <c r="DO14" s="177"/>
      <c r="DP14" s="183" t="str">
        <f t="shared" si="62"/>
        <v/>
      </c>
      <c r="DQ14" s="98" t="str">
        <f t="shared" si="63"/>
        <v/>
      </c>
      <c r="DR14" s="99"/>
      <c r="DS14" s="100" t="str">
        <f t="shared" si="64"/>
        <v/>
      </c>
      <c r="DT14" s="176" t="str">
        <f t="shared" si="65"/>
        <v/>
      </c>
      <c r="DU14" s="177"/>
      <c r="DV14" s="183" t="str">
        <f t="shared" si="66"/>
        <v/>
      </c>
      <c r="DW14" s="98" t="str">
        <f t="shared" si="67"/>
        <v/>
      </c>
      <c r="DX14" s="99"/>
      <c r="DY14" s="100" t="str">
        <f t="shared" si="68"/>
        <v/>
      </c>
      <c r="DZ14" s="176" t="str">
        <f t="shared" si="69"/>
        <v/>
      </c>
      <c r="EA14" s="177"/>
      <c r="EB14" s="183" t="str">
        <f t="shared" si="70"/>
        <v/>
      </c>
      <c r="EC14" s="98" t="str">
        <f t="shared" si="71"/>
        <v/>
      </c>
      <c r="ED14" s="99"/>
      <c r="EE14" s="100" t="str">
        <f t="shared" si="72"/>
        <v/>
      </c>
      <c r="EF14" s="176" t="str">
        <f t="shared" si="73"/>
        <v/>
      </c>
      <c r="EG14" s="177"/>
      <c r="EH14" s="183" t="str">
        <f t="shared" si="74"/>
        <v/>
      </c>
    </row>
    <row r="15" spans="1:138" s="1" customFormat="1" ht="24" customHeight="1" x14ac:dyDescent="0.3">
      <c r="B15" s="6">
        <f t="shared" si="89"/>
        <v>10</v>
      </c>
      <c r="C15" s="28" t="str">
        <f>IF(Candidatos!C13="","",Candidatos!C13)</f>
        <v/>
      </c>
      <c r="D15" s="12"/>
      <c r="E15" s="49" t="str">
        <f t="shared" si="75"/>
        <v/>
      </c>
      <c r="F15" s="12"/>
      <c r="G15" s="176" t="str">
        <f t="shared" si="0"/>
        <v/>
      </c>
      <c r="H15" s="177"/>
      <c r="I15" s="178" t="str">
        <f t="shared" si="76"/>
        <v/>
      </c>
      <c r="J15" s="12"/>
      <c r="K15" s="98" t="str">
        <f t="shared" si="1"/>
        <v/>
      </c>
      <c r="L15" s="99"/>
      <c r="M15" s="100" t="str">
        <f t="shared" si="77"/>
        <v/>
      </c>
      <c r="N15" s="176" t="str">
        <f t="shared" si="2"/>
        <v/>
      </c>
      <c r="O15" s="177"/>
      <c r="P15" s="183" t="str">
        <f t="shared" si="78"/>
        <v/>
      </c>
      <c r="Q15" s="98" t="str">
        <f t="shared" si="3"/>
        <v/>
      </c>
      <c r="R15" s="99"/>
      <c r="S15" s="100" t="str">
        <f t="shared" si="79"/>
        <v/>
      </c>
      <c r="T15" s="176" t="str">
        <f t="shared" si="4"/>
        <v/>
      </c>
      <c r="U15" s="177"/>
      <c r="V15" s="183" t="str">
        <f t="shared" si="80"/>
        <v/>
      </c>
      <c r="W15" s="266">
        <f t="shared" si="81"/>
        <v>0</v>
      </c>
      <c r="X15" s="98" t="str">
        <f t="shared" si="5"/>
        <v/>
      </c>
      <c r="Y15" s="99"/>
      <c r="Z15" s="100" t="str">
        <f t="shared" si="82"/>
        <v/>
      </c>
      <c r="AA15" s="176" t="str">
        <f t="shared" si="6"/>
        <v/>
      </c>
      <c r="AB15" s="177"/>
      <c r="AC15" s="183" t="str">
        <f t="shared" si="83"/>
        <v/>
      </c>
      <c r="AD15" s="98" t="str">
        <f t="shared" si="7"/>
        <v/>
      </c>
      <c r="AE15" s="99"/>
      <c r="AF15" s="100" t="str">
        <f t="shared" si="84"/>
        <v/>
      </c>
      <c r="AG15" s="176" t="str">
        <f t="shared" si="8"/>
        <v/>
      </c>
      <c r="AH15" s="177"/>
      <c r="AI15" s="183" t="str">
        <f t="shared" si="85"/>
        <v/>
      </c>
      <c r="AJ15" s="98" t="str">
        <f t="shared" si="9"/>
        <v/>
      </c>
      <c r="AK15" s="99"/>
      <c r="AL15" s="100" t="str">
        <f t="shared" si="86"/>
        <v/>
      </c>
      <c r="AM15" s="266">
        <f t="shared" si="87"/>
        <v>0</v>
      </c>
      <c r="AN15" s="176" t="str">
        <f t="shared" si="10"/>
        <v/>
      </c>
      <c r="AO15" s="177"/>
      <c r="AP15" s="183" t="str">
        <f t="shared" si="88"/>
        <v/>
      </c>
      <c r="AQ15" s="98" t="str">
        <f t="shared" si="11"/>
        <v/>
      </c>
      <c r="AR15" s="99"/>
      <c r="AS15" s="100" t="str">
        <f t="shared" si="12"/>
        <v/>
      </c>
      <c r="AT15" s="176" t="str">
        <f t="shared" si="13"/>
        <v/>
      </c>
      <c r="AU15" s="177"/>
      <c r="AV15" s="183" t="str">
        <f t="shared" si="14"/>
        <v/>
      </c>
      <c r="AW15" s="98" t="str">
        <f t="shared" si="15"/>
        <v/>
      </c>
      <c r="AX15" s="99"/>
      <c r="AY15" s="100" t="str">
        <f t="shared" si="16"/>
        <v/>
      </c>
      <c r="AZ15" s="176" t="str">
        <f t="shared" si="17"/>
        <v/>
      </c>
      <c r="BA15" s="177"/>
      <c r="BB15" s="183" t="str">
        <f t="shared" si="18"/>
        <v/>
      </c>
      <c r="BC15" s="98" t="str">
        <f t="shared" si="19"/>
        <v/>
      </c>
      <c r="BD15" s="99"/>
      <c r="BE15" s="100" t="str">
        <f t="shared" si="20"/>
        <v/>
      </c>
      <c r="BF15" s="176" t="str">
        <f t="shared" si="21"/>
        <v/>
      </c>
      <c r="BG15" s="177"/>
      <c r="BH15" s="183" t="str">
        <f t="shared" si="22"/>
        <v/>
      </c>
      <c r="BI15" s="98" t="str">
        <f t="shared" si="23"/>
        <v/>
      </c>
      <c r="BJ15" s="99"/>
      <c r="BK15" s="100" t="str">
        <f t="shared" si="24"/>
        <v/>
      </c>
      <c r="BL15" s="176" t="str">
        <f t="shared" si="25"/>
        <v/>
      </c>
      <c r="BM15" s="177"/>
      <c r="BN15" s="183" t="str">
        <f t="shared" si="26"/>
        <v/>
      </c>
      <c r="BO15" s="98" t="str">
        <f t="shared" si="27"/>
        <v/>
      </c>
      <c r="BP15" s="99"/>
      <c r="BQ15" s="100" t="str">
        <f t="shared" si="28"/>
        <v/>
      </c>
      <c r="BR15" s="176" t="str">
        <f t="shared" si="29"/>
        <v/>
      </c>
      <c r="BS15" s="177"/>
      <c r="BT15" s="183" t="str">
        <f t="shared" si="30"/>
        <v/>
      </c>
      <c r="BU15" s="98" t="str">
        <f t="shared" si="31"/>
        <v/>
      </c>
      <c r="BV15" s="99"/>
      <c r="BW15" s="100" t="str">
        <f t="shared" si="32"/>
        <v/>
      </c>
      <c r="BX15" s="176" t="str">
        <f t="shared" si="33"/>
        <v/>
      </c>
      <c r="BY15" s="177"/>
      <c r="BZ15" s="183" t="str">
        <f t="shared" si="34"/>
        <v/>
      </c>
      <c r="CA15" s="98" t="str">
        <f t="shared" si="35"/>
        <v/>
      </c>
      <c r="CB15" s="99"/>
      <c r="CC15" s="100" t="str">
        <f t="shared" si="36"/>
        <v/>
      </c>
      <c r="CD15" s="176" t="str">
        <f t="shared" si="37"/>
        <v/>
      </c>
      <c r="CE15" s="177"/>
      <c r="CF15" s="183" t="str">
        <f t="shared" si="38"/>
        <v/>
      </c>
      <c r="CG15" s="98" t="str">
        <f t="shared" si="39"/>
        <v/>
      </c>
      <c r="CH15" s="99"/>
      <c r="CI15" s="100" t="str">
        <f t="shared" si="40"/>
        <v/>
      </c>
      <c r="CJ15" s="176" t="str">
        <f t="shared" si="41"/>
        <v/>
      </c>
      <c r="CK15" s="177"/>
      <c r="CL15" s="183" t="str">
        <f t="shared" si="42"/>
        <v/>
      </c>
      <c r="CM15" s="98" t="str">
        <f t="shared" si="43"/>
        <v/>
      </c>
      <c r="CN15" s="99"/>
      <c r="CO15" s="100" t="str">
        <f t="shared" si="44"/>
        <v/>
      </c>
      <c r="CP15" s="176" t="str">
        <f t="shared" si="45"/>
        <v/>
      </c>
      <c r="CQ15" s="177"/>
      <c r="CR15" s="183" t="str">
        <f t="shared" si="46"/>
        <v/>
      </c>
      <c r="CS15" s="98" t="str">
        <f t="shared" si="47"/>
        <v/>
      </c>
      <c r="CT15" s="99"/>
      <c r="CU15" s="100" t="str">
        <f t="shared" si="48"/>
        <v/>
      </c>
      <c r="CV15" s="176" t="str">
        <f t="shared" si="49"/>
        <v/>
      </c>
      <c r="CW15" s="177"/>
      <c r="CX15" s="183" t="str">
        <f t="shared" si="50"/>
        <v/>
      </c>
      <c r="CY15" s="98" t="str">
        <f t="shared" si="51"/>
        <v/>
      </c>
      <c r="CZ15" s="99"/>
      <c r="DA15" s="100" t="str">
        <f t="shared" si="52"/>
        <v/>
      </c>
      <c r="DB15" s="176" t="str">
        <f t="shared" si="53"/>
        <v/>
      </c>
      <c r="DC15" s="177"/>
      <c r="DD15" s="183" t="str">
        <f t="shared" si="54"/>
        <v/>
      </c>
      <c r="DE15" s="98" t="str">
        <f t="shared" si="55"/>
        <v/>
      </c>
      <c r="DF15" s="99"/>
      <c r="DG15" s="100" t="str">
        <f t="shared" si="56"/>
        <v/>
      </c>
      <c r="DH15" s="176" t="str">
        <f t="shared" si="57"/>
        <v/>
      </c>
      <c r="DI15" s="177"/>
      <c r="DJ15" s="183" t="str">
        <f t="shared" si="58"/>
        <v/>
      </c>
      <c r="DK15" s="98" t="str">
        <f t="shared" si="59"/>
        <v/>
      </c>
      <c r="DL15" s="99"/>
      <c r="DM15" s="100" t="str">
        <f t="shared" si="60"/>
        <v/>
      </c>
      <c r="DN15" s="176" t="str">
        <f t="shared" si="61"/>
        <v/>
      </c>
      <c r="DO15" s="177"/>
      <c r="DP15" s="183" t="str">
        <f t="shared" si="62"/>
        <v/>
      </c>
      <c r="DQ15" s="98" t="str">
        <f t="shared" si="63"/>
        <v/>
      </c>
      <c r="DR15" s="99"/>
      <c r="DS15" s="100" t="str">
        <f t="shared" si="64"/>
        <v/>
      </c>
      <c r="DT15" s="176" t="str">
        <f t="shared" si="65"/>
        <v/>
      </c>
      <c r="DU15" s="177"/>
      <c r="DV15" s="183" t="str">
        <f t="shared" si="66"/>
        <v/>
      </c>
      <c r="DW15" s="98" t="str">
        <f t="shared" si="67"/>
        <v/>
      </c>
      <c r="DX15" s="99"/>
      <c r="DY15" s="100" t="str">
        <f t="shared" si="68"/>
        <v/>
      </c>
      <c r="DZ15" s="176" t="str">
        <f t="shared" si="69"/>
        <v/>
      </c>
      <c r="EA15" s="177"/>
      <c r="EB15" s="183" t="str">
        <f t="shared" si="70"/>
        <v/>
      </c>
      <c r="EC15" s="98" t="str">
        <f t="shared" si="71"/>
        <v/>
      </c>
      <c r="ED15" s="99"/>
      <c r="EE15" s="100" t="str">
        <f t="shared" si="72"/>
        <v/>
      </c>
      <c r="EF15" s="176" t="str">
        <f t="shared" si="73"/>
        <v/>
      </c>
      <c r="EG15" s="177"/>
      <c r="EH15" s="183" t="str">
        <f t="shared" si="74"/>
        <v/>
      </c>
    </row>
    <row r="16" spans="1:138" s="1" customFormat="1" ht="24" customHeight="1" x14ac:dyDescent="0.3">
      <c r="B16" s="6">
        <f t="shared" si="89"/>
        <v>11</v>
      </c>
      <c r="C16" s="28" t="str">
        <f>IF(Candidatos!C14="","",Candidatos!C14)</f>
        <v/>
      </c>
      <c r="D16" s="12"/>
      <c r="E16" s="49" t="str">
        <f t="shared" si="75"/>
        <v/>
      </c>
      <c r="F16" s="12"/>
      <c r="G16" s="176" t="str">
        <f t="shared" si="0"/>
        <v/>
      </c>
      <c r="H16" s="177"/>
      <c r="I16" s="178" t="str">
        <f t="shared" si="76"/>
        <v/>
      </c>
      <c r="J16" s="12"/>
      <c r="K16" s="98" t="str">
        <f t="shared" si="1"/>
        <v/>
      </c>
      <c r="L16" s="99"/>
      <c r="M16" s="100" t="str">
        <f t="shared" si="77"/>
        <v/>
      </c>
      <c r="N16" s="176" t="str">
        <f t="shared" si="2"/>
        <v/>
      </c>
      <c r="O16" s="177"/>
      <c r="P16" s="183" t="str">
        <f t="shared" si="78"/>
        <v/>
      </c>
      <c r="Q16" s="98" t="str">
        <f t="shared" si="3"/>
        <v/>
      </c>
      <c r="R16" s="99"/>
      <c r="S16" s="100" t="str">
        <f t="shared" si="79"/>
        <v/>
      </c>
      <c r="T16" s="176" t="str">
        <f t="shared" si="4"/>
        <v/>
      </c>
      <c r="U16" s="177"/>
      <c r="V16" s="183" t="str">
        <f t="shared" si="80"/>
        <v/>
      </c>
      <c r="W16" s="266">
        <f t="shared" si="81"/>
        <v>0</v>
      </c>
      <c r="X16" s="98" t="str">
        <f t="shared" si="5"/>
        <v/>
      </c>
      <c r="Y16" s="99"/>
      <c r="Z16" s="100" t="str">
        <f t="shared" si="82"/>
        <v/>
      </c>
      <c r="AA16" s="176" t="str">
        <f t="shared" si="6"/>
        <v/>
      </c>
      <c r="AB16" s="177"/>
      <c r="AC16" s="183" t="str">
        <f t="shared" si="83"/>
        <v/>
      </c>
      <c r="AD16" s="98" t="str">
        <f t="shared" si="7"/>
        <v/>
      </c>
      <c r="AE16" s="99"/>
      <c r="AF16" s="100" t="str">
        <f t="shared" si="84"/>
        <v/>
      </c>
      <c r="AG16" s="176" t="str">
        <f t="shared" si="8"/>
        <v/>
      </c>
      <c r="AH16" s="177"/>
      <c r="AI16" s="183" t="str">
        <f t="shared" si="85"/>
        <v/>
      </c>
      <c r="AJ16" s="98" t="str">
        <f t="shared" si="9"/>
        <v/>
      </c>
      <c r="AK16" s="99"/>
      <c r="AL16" s="100" t="str">
        <f t="shared" si="86"/>
        <v/>
      </c>
      <c r="AM16" s="266">
        <f t="shared" si="87"/>
        <v>0</v>
      </c>
      <c r="AN16" s="176" t="str">
        <f t="shared" si="10"/>
        <v/>
      </c>
      <c r="AO16" s="177"/>
      <c r="AP16" s="183" t="str">
        <f t="shared" si="88"/>
        <v/>
      </c>
      <c r="AQ16" s="98" t="str">
        <f t="shared" si="11"/>
        <v/>
      </c>
      <c r="AR16" s="99"/>
      <c r="AS16" s="100" t="str">
        <f t="shared" si="12"/>
        <v/>
      </c>
      <c r="AT16" s="176" t="str">
        <f t="shared" si="13"/>
        <v/>
      </c>
      <c r="AU16" s="177"/>
      <c r="AV16" s="183" t="str">
        <f t="shared" si="14"/>
        <v/>
      </c>
      <c r="AW16" s="98" t="str">
        <f t="shared" si="15"/>
        <v/>
      </c>
      <c r="AX16" s="99"/>
      <c r="AY16" s="100" t="str">
        <f t="shared" si="16"/>
        <v/>
      </c>
      <c r="AZ16" s="176" t="str">
        <f t="shared" si="17"/>
        <v/>
      </c>
      <c r="BA16" s="177"/>
      <c r="BB16" s="183" t="str">
        <f t="shared" si="18"/>
        <v/>
      </c>
      <c r="BC16" s="98" t="str">
        <f t="shared" si="19"/>
        <v/>
      </c>
      <c r="BD16" s="99"/>
      <c r="BE16" s="100" t="str">
        <f t="shared" si="20"/>
        <v/>
      </c>
      <c r="BF16" s="176" t="str">
        <f t="shared" si="21"/>
        <v/>
      </c>
      <c r="BG16" s="177"/>
      <c r="BH16" s="183" t="str">
        <f t="shared" si="22"/>
        <v/>
      </c>
      <c r="BI16" s="98" t="str">
        <f t="shared" si="23"/>
        <v/>
      </c>
      <c r="BJ16" s="99"/>
      <c r="BK16" s="100" t="str">
        <f t="shared" si="24"/>
        <v/>
      </c>
      <c r="BL16" s="176" t="str">
        <f t="shared" si="25"/>
        <v/>
      </c>
      <c r="BM16" s="177"/>
      <c r="BN16" s="183" t="str">
        <f t="shared" si="26"/>
        <v/>
      </c>
      <c r="BO16" s="98" t="str">
        <f t="shared" si="27"/>
        <v/>
      </c>
      <c r="BP16" s="99"/>
      <c r="BQ16" s="100" t="str">
        <f t="shared" si="28"/>
        <v/>
      </c>
      <c r="BR16" s="176" t="str">
        <f t="shared" si="29"/>
        <v/>
      </c>
      <c r="BS16" s="177"/>
      <c r="BT16" s="183" t="str">
        <f t="shared" si="30"/>
        <v/>
      </c>
      <c r="BU16" s="98" t="str">
        <f t="shared" si="31"/>
        <v/>
      </c>
      <c r="BV16" s="99"/>
      <c r="BW16" s="100" t="str">
        <f t="shared" si="32"/>
        <v/>
      </c>
      <c r="BX16" s="176" t="str">
        <f t="shared" si="33"/>
        <v/>
      </c>
      <c r="BY16" s="177"/>
      <c r="BZ16" s="183" t="str">
        <f t="shared" si="34"/>
        <v/>
      </c>
      <c r="CA16" s="98" t="str">
        <f t="shared" si="35"/>
        <v/>
      </c>
      <c r="CB16" s="99"/>
      <c r="CC16" s="100" t="str">
        <f t="shared" si="36"/>
        <v/>
      </c>
      <c r="CD16" s="176" t="str">
        <f t="shared" si="37"/>
        <v/>
      </c>
      <c r="CE16" s="177"/>
      <c r="CF16" s="183" t="str">
        <f t="shared" si="38"/>
        <v/>
      </c>
      <c r="CG16" s="98" t="str">
        <f t="shared" si="39"/>
        <v/>
      </c>
      <c r="CH16" s="99"/>
      <c r="CI16" s="100" t="str">
        <f t="shared" si="40"/>
        <v/>
      </c>
      <c r="CJ16" s="176" t="str">
        <f t="shared" si="41"/>
        <v/>
      </c>
      <c r="CK16" s="177"/>
      <c r="CL16" s="183" t="str">
        <f t="shared" si="42"/>
        <v/>
      </c>
      <c r="CM16" s="98" t="str">
        <f t="shared" si="43"/>
        <v/>
      </c>
      <c r="CN16" s="99"/>
      <c r="CO16" s="100" t="str">
        <f t="shared" si="44"/>
        <v/>
      </c>
      <c r="CP16" s="176" t="str">
        <f t="shared" si="45"/>
        <v/>
      </c>
      <c r="CQ16" s="177"/>
      <c r="CR16" s="183" t="str">
        <f t="shared" si="46"/>
        <v/>
      </c>
      <c r="CS16" s="98" t="str">
        <f t="shared" si="47"/>
        <v/>
      </c>
      <c r="CT16" s="99"/>
      <c r="CU16" s="100" t="str">
        <f t="shared" si="48"/>
        <v/>
      </c>
      <c r="CV16" s="176" t="str">
        <f t="shared" si="49"/>
        <v/>
      </c>
      <c r="CW16" s="177"/>
      <c r="CX16" s="183" t="str">
        <f t="shared" si="50"/>
        <v/>
      </c>
      <c r="CY16" s="98" t="str">
        <f t="shared" si="51"/>
        <v/>
      </c>
      <c r="CZ16" s="99"/>
      <c r="DA16" s="100" t="str">
        <f t="shared" si="52"/>
        <v/>
      </c>
      <c r="DB16" s="176" t="str">
        <f t="shared" si="53"/>
        <v/>
      </c>
      <c r="DC16" s="177"/>
      <c r="DD16" s="183" t="str">
        <f t="shared" si="54"/>
        <v/>
      </c>
      <c r="DE16" s="98" t="str">
        <f t="shared" si="55"/>
        <v/>
      </c>
      <c r="DF16" s="99"/>
      <c r="DG16" s="100" t="str">
        <f t="shared" si="56"/>
        <v/>
      </c>
      <c r="DH16" s="176" t="str">
        <f t="shared" si="57"/>
        <v/>
      </c>
      <c r="DI16" s="177"/>
      <c r="DJ16" s="183" t="str">
        <f t="shared" si="58"/>
        <v/>
      </c>
      <c r="DK16" s="98" t="str">
        <f t="shared" si="59"/>
        <v/>
      </c>
      <c r="DL16" s="99"/>
      <c r="DM16" s="100" t="str">
        <f t="shared" si="60"/>
        <v/>
      </c>
      <c r="DN16" s="176" t="str">
        <f t="shared" si="61"/>
        <v/>
      </c>
      <c r="DO16" s="177"/>
      <c r="DP16" s="183" t="str">
        <f t="shared" si="62"/>
        <v/>
      </c>
      <c r="DQ16" s="98" t="str">
        <f t="shared" si="63"/>
        <v/>
      </c>
      <c r="DR16" s="99"/>
      <c r="DS16" s="100" t="str">
        <f t="shared" si="64"/>
        <v/>
      </c>
      <c r="DT16" s="176" t="str">
        <f t="shared" si="65"/>
        <v/>
      </c>
      <c r="DU16" s="177"/>
      <c r="DV16" s="183" t="str">
        <f t="shared" si="66"/>
        <v/>
      </c>
      <c r="DW16" s="98" t="str">
        <f t="shared" si="67"/>
        <v/>
      </c>
      <c r="DX16" s="99"/>
      <c r="DY16" s="100" t="str">
        <f t="shared" si="68"/>
        <v/>
      </c>
      <c r="DZ16" s="176" t="str">
        <f t="shared" si="69"/>
        <v/>
      </c>
      <c r="EA16" s="177"/>
      <c r="EB16" s="183" t="str">
        <f t="shared" si="70"/>
        <v/>
      </c>
      <c r="EC16" s="98" t="str">
        <f t="shared" si="71"/>
        <v/>
      </c>
      <c r="ED16" s="99"/>
      <c r="EE16" s="100" t="str">
        <f t="shared" si="72"/>
        <v/>
      </c>
      <c r="EF16" s="176" t="str">
        <f t="shared" si="73"/>
        <v/>
      </c>
      <c r="EG16" s="177"/>
      <c r="EH16" s="183" t="str">
        <f t="shared" si="74"/>
        <v/>
      </c>
    </row>
    <row r="17" spans="2:138" s="1" customFormat="1" ht="24" customHeight="1" x14ac:dyDescent="0.3">
      <c r="B17" s="6">
        <f t="shared" si="89"/>
        <v>12</v>
      </c>
      <c r="C17" s="28" t="str">
        <f>IF(Candidatos!C15="","",Candidatos!C15)</f>
        <v/>
      </c>
      <c r="D17" s="12"/>
      <c r="E17" s="49" t="str">
        <f t="shared" si="75"/>
        <v/>
      </c>
      <c r="F17" s="12"/>
      <c r="G17" s="176" t="str">
        <f t="shared" si="0"/>
        <v/>
      </c>
      <c r="H17" s="177"/>
      <c r="I17" s="178" t="str">
        <f t="shared" si="76"/>
        <v/>
      </c>
      <c r="J17" s="12"/>
      <c r="K17" s="98" t="str">
        <f t="shared" si="1"/>
        <v/>
      </c>
      <c r="L17" s="99"/>
      <c r="M17" s="100" t="str">
        <f t="shared" si="77"/>
        <v/>
      </c>
      <c r="N17" s="176" t="str">
        <f t="shared" si="2"/>
        <v/>
      </c>
      <c r="O17" s="177"/>
      <c r="P17" s="183" t="str">
        <f t="shared" si="78"/>
        <v/>
      </c>
      <c r="Q17" s="98" t="str">
        <f t="shared" si="3"/>
        <v/>
      </c>
      <c r="R17" s="99"/>
      <c r="S17" s="100" t="str">
        <f t="shared" si="79"/>
        <v/>
      </c>
      <c r="T17" s="176" t="str">
        <f t="shared" si="4"/>
        <v/>
      </c>
      <c r="U17" s="177"/>
      <c r="V17" s="183" t="str">
        <f t="shared" si="80"/>
        <v/>
      </c>
      <c r="W17" s="266">
        <f t="shared" si="81"/>
        <v>0</v>
      </c>
      <c r="X17" s="98" t="str">
        <f t="shared" si="5"/>
        <v/>
      </c>
      <c r="Y17" s="99"/>
      <c r="Z17" s="100" t="str">
        <f t="shared" si="82"/>
        <v/>
      </c>
      <c r="AA17" s="176" t="str">
        <f t="shared" si="6"/>
        <v/>
      </c>
      <c r="AB17" s="177"/>
      <c r="AC17" s="183" t="str">
        <f t="shared" si="83"/>
        <v/>
      </c>
      <c r="AD17" s="98" t="str">
        <f t="shared" si="7"/>
        <v/>
      </c>
      <c r="AE17" s="99"/>
      <c r="AF17" s="100" t="str">
        <f t="shared" si="84"/>
        <v/>
      </c>
      <c r="AG17" s="176" t="str">
        <f t="shared" si="8"/>
        <v/>
      </c>
      <c r="AH17" s="177"/>
      <c r="AI17" s="183" t="str">
        <f t="shared" si="85"/>
        <v/>
      </c>
      <c r="AJ17" s="98" t="str">
        <f t="shared" si="9"/>
        <v/>
      </c>
      <c r="AK17" s="99"/>
      <c r="AL17" s="100" t="str">
        <f t="shared" si="86"/>
        <v/>
      </c>
      <c r="AM17" s="266">
        <f t="shared" si="87"/>
        <v>0</v>
      </c>
      <c r="AN17" s="176" t="str">
        <f t="shared" si="10"/>
        <v/>
      </c>
      <c r="AO17" s="177"/>
      <c r="AP17" s="183" t="str">
        <f t="shared" si="88"/>
        <v/>
      </c>
      <c r="AQ17" s="98" t="str">
        <f t="shared" si="11"/>
        <v/>
      </c>
      <c r="AR17" s="99"/>
      <c r="AS17" s="100" t="str">
        <f t="shared" si="12"/>
        <v/>
      </c>
      <c r="AT17" s="176" t="str">
        <f t="shared" si="13"/>
        <v/>
      </c>
      <c r="AU17" s="177"/>
      <c r="AV17" s="183" t="str">
        <f t="shared" si="14"/>
        <v/>
      </c>
      <c r="AW17" s="98" t="str">
        <f t="shared" si="15"/>
        <v/>
      </c>
      <c r="AX17" s="99"/>
      <c r="AY17" s="100" t="str">
        <f t="shared" si="16"/>
        <v/>
      </c>
      <c r="AZ17" s="176" t="str">
        <f t="shared" si="17"/>
        <v/>
      </c>
      <c r="BA17" s="177"/>
      <c r="BB17" s="183" t="str">
        <f t="shared" si="18"/>
        <v/>
      </c>
      <c r="BC17" s="98" t="str">
        <f t="shared" si="19"/>
        <v/>
      </c>
      <c r="BD17" s="99"/>
      <c r="BE17" s="100" t="str">
        <f t="shared" si="20"/>
        <v/>
      </c>
      <c r="BF17" s="176" t="str">
        <f t="shared" si="21"/>
        <v/>
      </c>
      <c r="BG17" s="177"/>
      <c r="BH17" s="183" t="str">
        <f t="shared" si="22"/>
        <v/>
      </c>
      <c r="BI17" s="98" t="str">
        <f t="shared" si="23"/>
        <v/>
      </c>
      <c r="BJ17" s="99"/>
      <c r="BK17" s="100" t="str">
        <f t="shared" si="24"/>
        <v/>
      </c>
      <c r="BL17" s="176" t="str">
        <f t="shared" si="25"/>
        <v/>
      </c>
      <c r="BM17" s="177"/>
      <c r="BN17" s="183" t="str">
        <f t="shared" si="26"/>
        <v/>
      </c>
      <c r="BO17" s="98" t="str">
        <f t="shared" si="27"/>
        <v/>
      </c>
      <c r="BP17" s="99"/>
      <c r="BQ17" s="100" t="str">
        <f t="shared" si="28"/>
        <v/>
      </c>
      <c r="BR17" s="176" t="str">
        <f t="shared" si="29"/>
        <v/>
      </c>
      <c r="BS17" s="177"/>
      <c r="BT17" s="183" t="str">
        <f t="shared" si="30"/>
        <v/>
      </c>
      <c r="BU17" s="98" t="str">
        <f t="shared" si="31"/>
        <v/>
      </c>
      <c r="BV17" s="99"/>
      <c r="BW17" s="100" t="str">
        <f t="shared" si="32"/>
        <v/>
      </c>
      <c r="BX17" s="176" t="str">
        <f t="shared" si="33"/>
        <v/>
      </c>
      <c r="BY17" s="177"/>
      <c r="BZ17" s="183" t="str">
        <f t="shared" si="34"/>
        <v/>
      </c>
      <c r="CA17" s="98" t="str">
        <f t="shared" si="35"/>
        <v/>
      </c>
      <c r="CB17" s="99"/>
      <c r="CC17" s="100" t="str">
        <f t="shared" si="36"/>
        <v/>
      </c>
      <c r="CD17" s="176" t="str">
        <f t="shared" si="37"/>
        <v/>
      </c>
      <c r="CE17" s="177"/>
      <c r="CF17" s="183" t="str">
        <f t="shared" si="38"/>
        <v/>
      </c>
      <c r="CG17" s="98" t="str">
        <f t="shared" si="39"/>
        <v/>
      </c>
      <c r="CH17" s="99"/>
      <c r="CI17" s="100" t="str">
        <f t="shared" si="40"/>
        <v/>
      </c>
      <c r="CJ17" s="176" t="str">
        <f t="shared" si="41"/>
        <v/>
      </c>
      <c r="CK17" s="177"/>
      <c r="CL17" s="183" t="str">
        <f t="shared" si="42"/>
        <v/>
      </c>
      <c r="CM17" s="98" t="str">
        <f t="shared" si="43"/>
        <v/>
      </c>
      <c r="CN17" s="99"/>
      <c r="CO17" s="100" t="str">
        <f t="shared" si="44"/>
        <v/>
      </c>
      <c r="CP17" s="176" t="str">
        <f t="shared" si="45"/>
        <v/>
      </c>
      <c r="CQ17" s="177"/>
      <c r="CR17" s="183" t="str">
        <f t="shared" si="46"/>
        <v/>
      </c>
      <c r="CS17" s="98" t="str">
        <f t="shared" si="47"/>
        <v/>
      </c>
      <c r="CT17" s="99"/>
      <c r="CU17" s="100" t="str">
        <f t="shared" si="48"/>
        <v/>
      </c>
      <c r="CV17" s="176" t="str">
        <f t="shared" si="49"/>
        <v/>
      </c>
      <c r="CW17" s="177"/>
      <c r="CX17" s="183" t="str">
        <f t="shared" si="50"/>
        <v/>
      </c>
      <c r="CY17" s="98" t="str">
        <f t="shared" si="51"/>
        <v/>
      </c>
      <c r="CZ17" s="99"/>
      <c r="DA17" s="100" t="str">
        <f t="shared" si="52"/>
        <v/>
      </c>
      <c r="DB17" s="176" t="str">
        <f t="shared" si="53"/>
        <v/>
      </c>
      <c r="DC17" s="177"/>
      <c r="DD17" s="183" t="str">
        <f t="shared" si="54"/>
        <v/>
      </c>
      <c r="DE17" s="98" t="str">
        <f t="shared" si="55"/>
        <v/>
      </c>
      <c r="DF17" s="99"/>
      <c r="DG17" s="100" t="str">
        <f t="shared" si="56"/>
        <v/>
      </c>
      <c r="DH17" s="176" t="str">
        <f t="shared" si="57"/>
        <v/>
      </c>
      <c r="DI17" s="177"/>
      <c r="DJ17" s="183" t="str">
        <f t="shared" si="58"/>
        <v/>
      </c>
      <c r="DK17" s="98" t="str">
        <f t="shared" si="59"/>
        <v/>
      </c>
      <c r="DL17" s="99"/>
      <c r="DM17" s="100" t="str">
        <f t="shared" si="60"/>
        <v/>
      </c>
      <c r="DN17" s="176" t="str">
        <f t="shared" si="61"/>
        <v/>
      </c>
      <c r="DO17" s="177"/>
      <c r="DP17" s="183" t="str">
        <f t="shared" si="62"/>
        <v/>
      </c>
      <c r="DQ17" s="98" t="str">
        <f t="shared" si="63"/>
        <v/>
      </c>
      <c r="DR17" s="99"/>
      <c r="DS17" s="100" t="str">
        <f t="shared" si="64"/>
        <v/>
      </c>
      <c r="DT17" s="176" t="str">
        <f t="shared" si="65"/>
        <v/>
      </c>
      <c r="DU17" s="177"/>
      <c r="DV17" s="183" t="str">
        <f t="shared" si="66"/>
        <v/>
      </c>
      <c r="DW17" s="98" t="str">
        <f t="shared" si="67"/>
        <v/>
      </c>
      <c r="DX17" s="99"/>
      <c r="DY17" s="100" t="str">
        <f t="shared" si="68"/>
        <v/>
      </c>
      <c r="DZ17" s="176" t="str">
        <f t="shared" si="69"/>
        <v/>
      </c>
      <c r="EA17" s="177"/>
      <c r="EB17" s="183" t="str">
        <f t="shared" si="70"/>
        <v/>
      </c>
      <c r="EC17" s="98" t="str">
        <f t="shared" si="71"/>
        <v/>
      </c>
      <c r="ED17" s="99"/>
      <c r="EE17" s="100" t="str">
        <f t="shared" si="72"/>
        <v/>
      </c>
      <c r="EF17" s="176" t="str">
        <f t="shared" si="73"/>
        <v/>
      </c>
      <c r="EG17" s="177"/>
      <c r="EH17" s="183" t="str">
        <f t="shared" si="74"/>
        <v/>
      </c>
    </row>
    <row r="18" spans="2:138" s="1" customFormat="1" ht="24" customHeight="1" x14ac:dyDescent="0.3">
      <c r="B18" s="6">
        <f t="shared" si="89"/>
        <v>13</v>
      </c>
      <c r="C18" s="28" t="str">
        <f>IF(Candidatos!C16="","",Candidatos!C16)</f>
        <v/>
      </c>
      <c r="D18" s="12"/>
      <c r="E18" s="49" t="str">
        <f t="shared" si="75"/>
        <v/>
      </c>
      <c r="F18" s="12"/>
      <c r="G18" s="176" t="str">
        <f t="shared" si="0"/>
        <v/>
      </c>
      <c r="H18" s="177"/>
      <c r="I18" s="178" t="str">
        <f t="shared" si="76"/>
        <v/>
      </c>
      <c r="J18" s="12"/>
      <c r="K18" s="98" t="str">
        <f t="shared" si="1"/>
        <v/>
      </c>
      <c r="L18" s="99"/>
      <c r="M18" s="100" t="str">
        <f t="shared" si="77"/>
        <v/>
      </c>
      <c r="N18" s="176" t="str">
        <f t="shared" si="2"/>
        <v/>
      </c>
      <c r="O18" s="177"/>
      <c r="P18" s="183" t="str">
        <f t="shared" si="78"/>
        <v/>
      </c>
      <c r="Q18" s="98" t="str">
        <f t="shared" si="3"/>
        <v/>
      </c>
      <c r="R18" s="99"/>
      <c r="S18" s="100" t="str">
        <f t="shared" si="79"/>
        <v/>
      </c>
      <c r="T18" s="176" t="str">
        <f t="shared" si="4"/>
        <v/>
      </c>
      <c r="U18" s="177"/>
      <c r="V18" s="183" t="str">
        <f t="shared" si="80"/>
        <v/>
      </c>
      <c r="W18" s="266">
        <f t="shared" si="81"/>
        <v>0</v>
      </c>
      <c r="X18" s="98" t="str">
        <f t="shared" si="5"/>
        <v/>
      </c>
      <c r="Y18" s="99"/>
      <c r="Z18" s="100" t="str">
        <f t="shared" si="82"/>
        <v/>
      </c>
      <c r="AA18" s="176" t="str">
        <f t="shared" si="6"/>
        <v/>
      </c>
      <c r="AB18" s="177"/>
      <c r="AC18" s="183" t="str">
        <f t="shared" si="83"/>
        <v/>
      </c>
      <c r="AD18" s="98" t="str">
        <f t="shared" si="7"/>
        <v/>
      </c>
      <c r="AE18" s="99"/>
      <c r="AF18" s="100" t="str">
        <f t="shared" si="84"/>
        <v/>
      </c>
      <c r="AG18" s="176" t="str">
        <f t="shared" si="8"/>
        <v/>
      </c>
      <c r="AH18" s="177"/>
      <c r="AI18" s="183" t="str">
        <f t="shared" si="85"/>
        <v/>
      </c>
      <c r="AJ18" s="98" t="str">
        <f t="shared" si="9"/>
        <v/>
      </c>
      <c r="AK18" s="99"/>
      <c r="AL18" s="100" t="str">
        <f t="shared" si="86"/>
        <v/>
      </c>
      <c r="AM18" s="266">
        <f t="shared" si="87"/>
        <v>0</v>
      </c>
      <c r="AN18" s="176" t="str">
        <f t="shared" si="10"/>
        <v/>
      </c>
      <c r="AO18" s="177"/>
      <c r="AP18" s="183" t="str">
        <f t="shared" si="88"/>
        <v/>
      </c>
      <c r="AQ18" s="98" t="str">
        <f t="shared" si="11"/>
        <v/>
      </c>
      <c r="AR18" s="99"/>
      <c r="AS18" s="100" t="str">
        <f t="shared" si="12"/>
        <v/>
      </c>
      <c r="AT18" s="176" t="str">
        <f t="shared" si="13"/>
        <v/>
      </c>
      <c r="AU18" s="177"/>
      <c r="AV18" s="183" t="str">
        <f t="shared" si="14"/>
        <v/>
      </c>
      <c r="AW18" s="98" t="str">
        <f t="shared" si="15"/>
        <v/>
      </c>
      <c r="AX18" s="99"/>
      <c r="AY18" s="100" t="str">
        <f t="shared" si="16"/>
        <v/>
      </c>
      <c r="AZ18" s="176" t="str">
        <f t="shared" si="17"/>
        <v/>
      </c>
      <c r="BA18" s="177"/>
      <c r="BB18" s="183" t="str">
        <f t="shared" si="18"/>
        <v/>
      </c>
      <c r="BC18" s="98" t="str">
        <f t="shared" si="19"/>
        <v/>
      </c>
      <c r="BD18" s="99"/>
      <c r="BE18" s="100" t="str">
        <f t="shared" si="20"/>
        <v/>
      </c>
      <c r="BF18" s="176" t="str">
        <f t="shared" si="21"/>
        <v/>
      </c>
      <c r="BG18" s="177"/>
      <c r="BH18" s="183" t="str">
        <f t="shared" si="22"/>
        <v/>
      </c>
      <c r="BI18" s="98" t="str">
        <f t="shared" si="23"/>
        <v/>
      </c>
      <c r="BJ18" s="99"/>
      <c r="BK18" s="100" t="str">
        <f t="shared" si="24"/>
        <v/>
      </c>
      <c r="BL18" s="176" t="str">
        <f t="shared" si="25"/>
        <v/>
      </c>
      <c r="BM18" s="177"/>
      <c r="BN18" s="183" t="str">
        <f t="shared" si="26"/>
        <v/>
      </c>
      <c r="BO18" s="98" t="str">
        <f t="shared" si="27"/>
        <v/>
      </c>
      <c r="BP18" s="99"/>
      <c r="BQ18" s="100" t="str">
        <f t="shared" si="28"/>
        <v/>
      </c>
      <c r="BR18" s="176" t="str">
        <f t="shared" si="29"/>
        <v/>
      </c>
      <c r="BS18" s="177"/>
      <c r="BT18" s="183" t="str">
        <f t="shared" si="30"/>
        <v/>
      </c>
      <c r="BU18" s="98" t="str">
        <f t="shared" si="31"/>
        <v/>
      </c>
      <c r="BV18" s="99"/>
      <c r="BW18" s="100" t="str">
        <f t="shared" si="32"/>
        <v/>
      </c>
      <c r="BX18" s="176" t="str">
        <f t="shared" si="33"/>
        <v/>
      </c>
      <c r="BY18" s="177"/>
      <c r="BZ18" s="183" t="str">
        <f t="shared" si="34"/>
        <v/>
      </c>
      <c r="CA18" s="98" t="str">
        <f t="shared" si="35"/>
        <v/>
      </c>
      <c r="CB18" s="99"/>
      <c r="CC18" s="100" t="str">
        <f t="shared" si="36"/>
        <v/>
      </c>
      <c r="CD18" s="176" t="str">
        <f t="shared" si="37"/>
        <v/>
      </c>
      <c r="CE18" s="177"/>
      <c r="CF18" s="183" t="str">
        <f t="shared" si="38"/>
        <v/>
      </c>
      <c r="CG18" s="98" t="str">
        <f t="shared" si="39"/>
        <v/>
      </c>
      <c r="CH18" s="99"/>
      <c r="CI18" s="100" t="str">
        <f t="shared" si="40"/>
        <v/>
      </c>
      <c r="CJ18" s="176" t="str">
        <f t="shared" si="41"/>
        <v/>
      </c>
      <c r="CK18" s="177"/>
      <c r="CL18" s="183" t="str">
        <f t="shared" si="42"/>
        <v/>
      </c>
      <c r="CM18" s="98" t="str">
        <f t="shared" si="43"/>
        <v/>
      </c>
      <c r="CN18" s="99"/>
      <c r="CO18" s="100" t="str">
        <f t="shared" si="44"/>
        <v/>
      </c>
      <c r="CP18" s="176" t="str">
        <f t="shared" si="45"/>
        <v/>
      </c>
      <c r="CQ18" s="177"/>
      <c r="CR18" s="183" t="str">
        <f t="shared" si="46"/>
        <v/>
      </c>
      <c r="CS18" s="98" t="str">
        <f t="shared" si="47"/>
        <v/>
      </c>
      <c r="CT18" s="99"/>
      <c r="CU18" s="100" t="str">
        <f t="shared" si="48"/>
        <v/>
      </c>
      <c r="CV18" s="176" t="str">
        <f t="shared" si="49"/>
        <v/>
      </c>
      <c r="CW18" s="177"/>
      <c r="CX18" s="183" t="str">
        <f t="shared" si="50"/>
        <v/>
      </c>
      <c r="CY18" s="98" t="str">
        <f t="shared" si="51"/>
        <v/>
      </c>
      <c r="CZ18" s="99"/>
      <c r="DA18" s="100" t="str">
        <f t="shared" si="52"/>
        <v/>
      </c>
      <c r="DB18" s="176" t="str">
        <f t="shared" si="53"/>
        <v/>
      </c>
      <c r="DC18" s="177"/>
      <c r="DD18" s="183" t="str">
        <f t="shared" si="54"/>
        <v/>
      </c>
      <c r="DE18" s="98" t="str">
        <f t="shared" si="55"/>
        <v/>
      </c>
      <c r="DF18" s="99"/>
      <c r="DG18" s="100" t="str">
        <f t="shared" si="56"/>
        <v/>
      </c>
      <c r="DH18" s="176" t="str">
        <f t="shared" si="57"/>
        <v/>
      </c>
      <c r="DI18" s="177"/>
      <c r="DJ18" s="183" t="str">
        <f t="shared" si="58"/>
        <v/>
      </c>
      <c r="DK18" s="98" t="str">
        <f t="shared" si="59"/>
        <v/>
      </c>
      <c r="DL18" s="99"/>
      <c r="DM18" s="100" t="str">
        <f t="shared" si="60"/>
        <v/>
      </c>
      <c r="DN18" s="176" t="str">
        <f t="shared" si="61"/>
        <v/>
      </c>
      <c r="DO18" s="177"/>
      <c r="DP18" s="183" t="str">
        <f t="shared" si="62"/>
        <v/>
      </c>
      <c r="DQ18" s="98" t="str">
        <f t="shared" si="63"/>
        <v/>
      </c>
      <c r="DR18" s="99"/>
      <c r="DS18" s="100" t="str">
        <f t="shared" si="64"/>
        <v/>
      </c>
      <c r="DT18" s="176" t="str">
        <f t="shared" si="65"/>
        <v/>
      </c>
      <c r="DU18" s="177"/>
      <c r="DV18" s="183" t="str">
        <f t="shared" si="66"/>
        <v/>
      </c>
      <c r="DW18" s="98" t="str">
        <f t="shared" si="67"/>
        <v/>
      </c>
      <c r="DX18" s="99"/>
      <c r="DY18" s="100" t="str">
        <f t="shared" si="68"/>
        <v/>
      </c>
      <c r="DZ18" s="176" t="str">
        <f t="shared" si="69"/>
        <v/>
      </c>
      <c r="EA18" s="177"/>
      <c r="EB18" s="183" t="str">
        <f t="shared" si="70"/>
        <v/>
      </c>
      <c r="EC18" s="98" t="str">
        <f t="shared" si="71"/>
        <v/>
      </c>
      <c r="ED18" s="99"/>
      <c r="EE18" s="100" t="str">
        <f t="shared" si="72"/>
        <v/>
      </c>
      <c r="EF18" s="176" t="str">
        <f t="shared" si="73"/>
        <v/>
      </c>
      <c r="EG18" s="177"/>
      <c r="EH18" s="183" t="str">
        <f t="shared" si="74"/>
        <v/>
      </c>
    </row>
    <row r="19" spans="2:138" s="1" customFormat="1" ht="24" customHeight="1" x14ac:dyDescent="0.3">
      <c r="B19" s="6">
        <f t="shared" si="89"/>
        <v>14</v>
      </c>
      <c r="C19" s="28" t="str">
        <f>IF(Candidatos!C17="","",Candidatos!C17)</f>
        <v/>
      </c>
      <c r="D19" s="12"/>
      <c r="E19" s="49" t="str">
        <f t="shared" si="75"/>
        <v/>
      </c>
      <c r="F19" s="12"/>
      <c r="G19" s="176" t="str">
        <f t="shared" si="0"/>
        <v/>
      </c>
      <c r="H19" s="177"/>
      <c r="I19" s="263" t="str">
        <f t="shared" si="76"/>
        <v/>
      </c>
      <c r="J19" s="12"/>
      <c r="K19" s="98" t="str">
        <f t="shared" si="1"/>
        <v/>
      </c>
      <c r="L19" s="99"/>
      <c r="M19" s="100" t="str">
        <f t="shared" si="77"/>
        <v/>
      </c>
      <c r="N19" s="176" t="str">
        <f t="shared" si="2"/>
        <v/>
      </c>
      <c r="O19" s="177"/>
      <c r="P19" s="183" t="str">
        <f t="shared" si="78"/>
        <v/>
      </c>
      <c r="Q19" s="98" t="str">
        <f t="shared" si="3"/>
        <v/>
      </c>
      <c r="R19" s="99"/>
      <c r="S19" s="100" t="str">
        <f t="shared" si="79"/>
        <v/>
      </c>
      <c r="T19" s="176" t="str">
        <f t="shared" si="4"/>
        <v/>
      </c>
      <c r="U19" s="177"/>
      <c r="V19" s="183" t="str">
        <f t="shared" si="80"/>
        <v/>
      </c>
      <c r="W19" s="266">
        <f t="shared" si="81"/>
        <v>0</v>
      </c>
      <c r="X19" s="98" t="str">
        <f t="shared" si="5"/>
        <v/>
      </c>
      <c r="Y19" s="99"/>
      <c r="Z19" s="100" t="str">
        <f t="shared" si="82"/>
        <v/>
      </c>
      <c r="AA19" s="176" t="str">
        <f t="shared" si="6"/>
        <v/>
      </c>
      <c r="AB19" s="177"/>
      <c r="AC19" s="183" t="str">
        <f t="shared" si="83"/>
        <v/>
      </c>
      <c r="AD19" s="98" t="str">
        <f t="shared" si="7"/>
        <v/>
      </c>
      <c r="AE19" s="99"/>
      <c r="AF19" s="100" t="str">
        <f t="shared" si="84"/>
        <v/>
      </c>
      <c r="AG19" s="176" t="str">
        <f t="shared" si="8"/>
        <v/>
      </c>
      <c r="AH19" s="177"/>
      <c r="AI19" s="183" t="str">
        <f t="shared" si="85"/>
        <v/>
      </c>
      <c r="AJ19" s="98" t="str">
        <f t="shared" si="9"/>
        <v/>
      </c>
      <c r="AK19" s="99"/>
      <c r="AL19" s="100" t="str">
        <f t="shared" si="86"/>
        <v/>
      </c>
      <c r="AM19" s="266">
        <f t="shared" si="87"/>
        <v>0</v>
      </c>
      <c r="AN19" s="176" t="str">
        <f t="shared" si="10"/>
        <v/>
      </c>
      <c r="AO19" s="177"/>
      <c r="AP19" s="183" t="str">
        <f t="shared" si="88"/>
        <v/>
      </c>
      <c r="AQ19" s="98" t="str">
        <f t="shared" si="11"/>
        <v/>
      </c>
      <c r="AR19" s="99"/>
      <c r="AS19" s="100" t="str">
        <f t="shared" si="12"/>
        <v/>
      </c>
      <c r="AT19" s="176" t="str">
        <f t="shared" si="13"/>
        <v/>
      </c>
      <c r="AU19" s="177"/>
      <c r="AV19" s="183" t="str">
        <f t="shared" si="14"/>
        <v/>
      </c>
      <c r="AW19" s="98" t="str">
        <f t="shared" si="15"/>
        <v/>
      </c>
      <c r="AX19" s="99"/>
      <c r="AY19" s="100" t="str">
        <f t="shared" si="16"/>
        <v/>
      </c>
      <c r="AZ19" s="176" t="str">
        <f t="shared" si="17"/>
        <v/>
      </c>
      <c r="BA19" s="177"/>
      <c r="BB19" s="183" t="str">
        <f t="shared" si="18"/>
        <v/>
      </c>
      <c r="BC19" s="98" t="str">
        <f t="shared" si="19"/>
        <v/>
      </c>
      <c r="BD19" s="99"/>
      <c r="BE19" s="100" t="str">
        <f t="shared" si="20"/>
        <v/>
      </c>
      <c r="BF19" s="176" t="str">
        <f t="shared" si="21"/>
        <v/>
      </c>
      <c r="BG19" s="177"/>
      <c r="BH19" s="183" t="str">
        <f t="shared" si="22"/>
        <v/>
      </c>
      <c r="BI19" s="98" t="str">
        <f t="shared" si="23"/>
        <v/>
      </c>
      <c r="BJ19" s="99"/>
      <c r="BK19" s="100" t="str">
        <f t="shared" si="24"/>
        <v/>
      </c>
      <c r="BL19" s="176" t="str">
        <f t="shared" si="25"/>
        <v/>
      </c>
      <c r="BM19" s="177"/>
      <c r="BN19" s="183" t="str">
        <f t="shared" si="26"/>
        <v/>
      </c>
      <c r="BO19" s="98" t="str">
        <f t="shared" si="27"/>
        <v/>
      </c>
      <c r="BP19" s="99"/>
      <c r="BQ19" s="100" t="str">
        <f t="shared" si="28"/>
        <v/>
      </c>
      <c r="BR19" s="176" t="str">
        <f t="shared" si="29"/>
        <v/>
      </c>
      <c r="BS19" s="177"/>
      <c r="BT19" s="183" t="str">
        <f t="shared" si="30"/>
        <v/>
      </c>
      <c r="BU19" s="98" t="str">
        <f t="shared" si="31"/>
        <v/>
      </c>
      <c r="BV19" s="99"/>
      <c r="BW19" s="100" t="str">
        <f t="shared" si="32"/>
        <v/>
      </c>
      <c r="BX19" s="176" t="str">
        <f t="shared" si="33"/>
        <v/>
      </c>
      <c r="BY19" s="177"/>
      <c r="BZ19" s="183" t="str">
        <f t="shared" si="34"/>
        <v/>
      </c>
      <c r="CA19" s="98" t="str">
        <f t="shared" si="35"/>
        <v/>
      </c>
      <c r="CB19" s="99"/>
      <c r="CC19" s="100" t="str">
        <f t="shared" si="36"/>
        <v/>
      </c>
      <c r="CD19" s="176" t="str">
        <f t="shared" si="37"/>
        <v/>
      </c>
      <c r="CE19" s="177"/>
      <c r="CF19" s="183" t="str">
        <f t="shared" si="38"/>
        <v/>
      </c>
      <c r="CG19" s="98" t="str">
        <f t="shared" si="39"/>
        <v/>
      </c>
      <c r="CH19" s="99"/>
      <c r="CI19" s="100" t="str">
        <f t="shared" si="40"/>
        <v/>
      </c>
      <c r="CJ19" s="176" t="str">
        <f t="shared" si="41"/>
        <v/>
      </c>
      <c r="CK19" s="177"/>
      <c r="CL19" s="183" t="str">
        <f t="shared" si="42"/>
        <v/>
      </c>
      <c r="CM19" s="98" t="str">
        <f t="shared" si="43"/>
        <v/>
      </c>
      <c r="CN19" s="99"/>
      <c r="CO19" s="100" t="str">
        <f t="shared" si="44"/>
        <v/>
      </c>
      <c r="CP19" s="176" t="str">
        <f t="shared" si="45"/>
        <v/>
      </c>
      <c r="CQ19" s="177"/>
      <c r="CR19" s="183" t="str">
        <f t="shared" si="46"/>
        <v/>
      </c>
      <c r="CS19" s="98" t="str">
        <f t="shared" si="47"/>
        <v/>
      </c>
      <c r="CT19" s="99"/>
      <c r="CU19" s="100" t="str">
        <f t="shared" si="48"/>
        <v/>
      </c>
      <c r="CV19" s="176" t="str">
        <f t="shared" si="49"/>
        <v/>
      </c>
      <c r="CW19" s="177"/>
      <c r="CX19" s="183" t="str">
        <f t="shared" si="50"/>
        <v/>
      </c>
      <c r="CY19" s="98" t="str">
        <f t="shared" si="51"/>
        <v/>
      </c>
      <c r="CZ19" s="99"/>
      <c r="DA19" s="100" t="str">
        <f t="shared" si="52"/>
        <v/>
      </c>
      <c r="DB19" s="176" t="str">
        <f t="shared" si="53"/>
        <v/>
      </c>
      <c r="DC19" s="177"/>
      <c r="DD19" s="183" t="str">
        <f t="shared" si="54"/>
        <v/>
      </c>
      <c r="DE19" s="98" t="str">
        <f t="shared" si="55"/>
        <v/>
      </c>
      <c r="DF19" s="99"/>
      <c r="DG19" s="100" t="str">
        <f t="shared" si="56"/>
        <v/>
      </c>
      <c r="DH19" s="176" t="str">
        <f t="shared" si="57"/>
        <v/>
      </c>
      <c r="DI19" s="177"/>
      <c r="DJ19" s="183" t="str">
        <f t="shared" si="58"/>
        <v/>
      </c>
      <c r="DK19" s="98" t="str">
        <f t="shared" si="59"/>
        <v/>
      </c>
      <c r="DL19" s="99"/>
      <c r="DM19" s="100" t="str">
        <f t="shared" si="60"/>
        <v/>
      </c>
      <c r="DN19" s="176" t="str">
        <f t="shared" si="61"/>
        <v/>
      </c>
      <c r="DO19" s="177"/>
      <c r="DP19" s="183" t="str">
        <f t="shared" si="62"/>
        <v/>
      </c>
      <c r="DQ19" s="98" t="str">
        <f t="shared" si="63"/>
        <v/>
      </c>
      <c r="DR19" s="99"/>
      <c r="DS19" s="100" t="str">
        <f t="shared" si="64"/>
        <v/>
      </c>
      <c r="DT19" s="176" t="str">
        <f t="shared" si="65"/>
        <v/>
      </c>
      <c r="DU19" s="177"/>
      <c r="DV19" s="183" t="str">
        <f t="shared" si="66"/>
        <v/>
      </c>
      <c r="DW19" s="98" t="str">
        <f t="shared" si="67"/>
        <v/>
      </c>
      <c r="DX19" s="99"/>
      <c r="DY19" s="100" t="str">
        <f t="shared" si="68"/>
        <v/>
      </c>
      <c r="DZ19" s="176" t="str">
        <f t="shared" si="69"/>
        <v/>
      </c>
      <c r="EA19" s="177"/>
      <c r="EB19" s="183" t="str">
        <f t="shared" si="70"/>
        <v/>
      </c>
      <c r="EC19" s="98" t="str">
        <f t="shared" si="71"/>
        <v/>
      </c>
      <c r="ED19" s="99"/>
      <c r="EE19" s="100" t="str">
        <f t="shared" si="72"/>
        <v/>
      </c>
      <c r="EF19" s="176" t="str">
        <f t="shared" si="73"/>
        <v/>
      </c>
      <c r="EG19" s="177"/>
      <c r="EH19" s="183" t="str">
        <f t="shared" si="74"/>
        <v/>
      </c>
    </row>
    <row r="20" spans="2:138" s="1" customFormat="1" ht="24" customHeight="1" x14ac:dyDescent="0.3">
      <c r="B20" s="6">
        <f t="shared" si="89"/>
        <v>15</v>
      </c>
      <c r="C20" s="28" t="str">
        <f>IF(Candidatos!C18="","",Candidatos!C18)</f>
        <v/>
      </c>
      <c r="D20" s="12"/>
      <c r="E20" s="49" t="str">
        <f t="shared" si="75"/>
        <v/>
      </c>
      <c r="F20" s="12"/>
      <c r="G20" s="176" t="str">
        <f t="shared" si="0"/>
        <v/>
      </c>
      <c r="H20" s="177"/>
      <c r="I20" s="263" t="str">
        <f t="shared" si="76"/>
        <v/>
      </c>
      <c r="J20" s="12"/>
      <c r="K20" s="98" t="str">
        <f t="shared" si="1"/>
        <v/>
      </c>
      <c r="L20" s="99"/>
      <c r="M20" s="100" t="str">
        <f t="shared" si="77"/>
        <v/>
      </c>
      <c r="N20" s="176" t="str">
        <f t="shared" si="2"/>
        <v/>
      </c>
      <c r="O20" s="177"/>
      <c r="P20" s="183" t="str">
        <f t="shared" si="78"/>
        <v/>
      </c>
      <c r="Q20" s="98" t="str">
        <f t="shared" si="3"/>
        <v/>
      </c>
      <c r="R20" s="99"/>
      <c r="S20" s="100" t="str">
        <f t="shared" si="79"/>
        <v/>
      </c>
      <c r="T20" s="176" t="str">
        <f t="shared" si="4"/>
        <v/>
      </c>
      <c r="U20" s="177"/>
      <c r="V20" s="183" t="str">
        <f t="shared" si="80"/>
        <v/>
      </c>
      <c r="W20" s="266">
        <f t="shared" si="81"/>
        <v>0</v>
      </c>
      <c r="X20" s="98" t="str">
        <f t="shared" si="5"/>
        <v/>
      </c>
      <c r="Y20" s="99"/>
      <c r="Z20" s="100" t="str">
        <f t="shared" si="82"/>
        <v/>
      </c>
      <c r="AA20" s="176" t="str">
        <f t="shared" si="6"/>
        <v/>
      </c>
      <c r="AB20" s="177"/>
      <c r="AC20" s="183" t="str">
        <f t="shared" si="83"/>
        <v/>
      </c>
      <c r="AD20" s="98" t="str">
        <f t="shared" si="7"/>
        <v/>
      </c>
      <c r="AE20" s="99"/>
      <c r="AF20" s="100" t="str">
        <f t="shared" si="84"/>
        <v/>
      </c>
      <c r="AG20" s="176" t="str">
        <f t="shared" si="8"/>
        <v/>
      </c>
      <c r="AH20" s="177"/>
      <c r="AI20" s="183" t="str">
        <f t="shared" si="85"/>
        <v/>
      </c>
      <c r="AJ20" s="98" t="str">
        <f t="shared" si="9"/>
        <v/>
      </c>
      <c r="AK20" s="99"/>
      <c r="AL20" s="100" t="str">
        <f t="shared" si="86"/>
        <v/>
      </c>
      <c r="AM20" s="266">
        <f t="shared" si="87"/>
        <v>0</v>
      </c>
      <c r="AN20" s="176" t="str">
        <f t="shared" si="10"/>
        <v/>
      </c>
      <c r="AO20" s="177"/>
      <c r="AP20" s="183" t="str">
        <f t="shared" si="88"/>
        <v/>
      </c>
      <c r="AQ20" s="98" t="str">
        <f t="shared" si="11"/>
        <v/>
      </c>
      <c r="AR20" s="99"/>
      <c r="AS20" s="100" t="str">
        <f t="shared" si="12"/>
        <v/>
      </c>
      <c r="AT20" s="176" t="str">
        <f t="shared" si="13"/>
        <v/>
      </c>
      <c r="AU20" s="177"/>
      <c r="AV20" s="183" t="str">
        <f t="shared" si="14"/>
        <v/>
      </c>
      <c r="AW20" s="98" t="str">
        <f t="shared" si="15"/>
        <v/>
      </c>
      <c r="AX20" s="99"/>
      <c r="AY20" s="100" t="str">
        <f t="shared" si="16"/>
        <v/>
      </c>
      <c r="AZ20" s="176" t="str">
        <f t="shared" si="17"/>
        <v/>
      </c>
      <c r="BA20" s="177"/>
      <c r="BB20" s="183" t="str">
        <f t="shared" si="18"/>
        <v/>
      </c>
      <c r="BC20" s="98" t="str">
        <f t="shared" si="19"/>
        <v/>
      </c>
      <c r="BD20" s="99"/>
      <c r="BE20" s="100" t="str">
        <f t="shared" si="20"/>
        <v/>
      </c>
      <c r="BF20" s="176" t="str">
        <f t="shared" si="21"/>
        <v/>
      </c>
      <c r="BG20" s="177"/>
      <c r="BH20" s="183" t="str">
        <f t="shared" si="22"/>
        <v/>
      </c>
      <c r="BI20" s="98" t="str">
        <f t="shared" si="23"/>
        <v/>
      </c>
      <c r="BJ20" s="99"/>
      <c r="BK20" s="100" t="str">
        <f t="shared" si="24"/>
        <v/>
      </c>
      <c r="BL20" s="176" t="str">
        <f t="shared" si="25"/>
        <v/>
      </c>
      <c r="BM20" s="177"/>
      <c r="BN20" s="183" t="str">
        <f t="shared" si="26"/>
        <v/>
      </c>
      <c r="BO20" s="98" t="str">
        <f t="shared" si="27"/>
        <v/>
      </c>
      <c r="BP20" s="99"/>
      <c r="BQ20" s="100" t="str">
        <f t="shared" si="28"/>
        <v/>
      </c>
      <c r="BR20" s="176" t="str">
        <f t="shared" si="29"/>
        <v/>
      </c>
      <c r="BS20" s="177"/>
      <c r="BT20" s="183" t="str">
        <f t="shared" si="30"/>
        <v/>
      </c>
      <c r="BU20" s="98" t="str">
        <f t="shared" si="31"/>
        <v/>
      </c>
      <c r="BV20" s="99"/>
      <c r="BW20" s="100" t="str">
        <f t="shared" si="32"/>
        <v/>
      </c>
      <c r="BX20" s="176" t="str">
        <f t="shared" si="33"/>
        <v/>
      </c>
      <c r="BY20" s="177"/>
      <c r="BZ20" s="183" t="str">
        <f t="shared" si="34"/>
        <v/>
      </c>
      <c r="CA20" s="98" t="str">
        <f t="shared" si="35"/>
        <v/>
      </c>
      <c r="CB20" s="99"/>
      <c r="CC20" s="100" t="str">
        <f t="shared" si="36"/>
        <v/>
      </c>
      <c r="CD20" s="176" t="str">
        <f t="shared" si="37"/>
        <v/>
      </c>
      <c r="CE20" s="177"/>
      <c r="CF20" s="183" t="str">
        <f t="shared" si="38"/>
        <v/>
      </c>
      <c r="CG20" s="98" t="str">
        <f t="shared" si="39"/>
        <v/>
      </c>
      <c r="CH20" s="99"/>
      <c r="CI20" s="100" t="str">
        <f t="shared" si="40"/>
        <v/>
      </c>
      <c r="CJ20" s="176" t="str">
        <f t="shared" si="41"/>
        <v/>
      </c>
      <c r="CK20" s="177"/>
      <c r="CL20" s="183" t="str">
        <f t="shared" si="42"/>
        <v/>
      </c>
      <c r="CM20" s="98" t="str">
        <f t="shared" si="43"/>
        <v/>
      </c>
      <c r="CN20" s="99"/>
      <c r="CO20" s="100" t="str">
        <f t="shared" si="44"/>
        <v/>
      </c>
      <c r="CP20" s="176" t="str">
        <f t="shared" si="45"/>
        <v/>
      </c>
      <c r="CQ20" s="177"/>
      <c r="CR20" s="183" t="str">
        <f t="shared" si="46"/>
        <v/>
      </c>
      <c r="CS20" s="98" t="str">
        <f t="shared" si="47"/>
        <v/>
      </c>
      <c r="CT20" s="99"/>
      <c r="CU20" s="100" t="str">
        <f t="shared" si="48"/>
        <v/>
      </c>
      <c r="CV20" s="176" t="str">
        <f t="shared" si="49"/>
        <v/>
      </c>
      <c r="CW20" s="177"/>
      <c r="CX20" s="183" t="str">
        <f t="shared" si="50"/>
        <v/>
      </c>
      <c r="CY20" s="98" t="str">
        <f t="shared" si="51"/>
        <v/>
      </c>
      <c r="CZ20" s="99"/>
      <c r="DA20" s="100" t="str">
        <f t="shared" si="52"/>
        <v/>
      </c>
      <c r="DB20" s="176" t="str">
        <f t="shared" si="53"/>
        <v/>
      </c>
      <c r="DC20" s="177"/>
      <c r="DD20" s="183" t="str">
        <f t="shared" si="54"/>
        <v/>
      </c>
      <c r="DE20" s="98" t="str">
        <f t="shared" si="55"/>
        <v/>
      </c>
      <c r="DF20" s="99"/>
      <c r="DG20" s="100" t="str">
        <f t="shared" si="56"/>
        <v/>
      </c>
      <c r="DH20" s="176" t="str">
        <f t="shared" si="57"/>
        <v/>
      </c>
      <c r="DI20" s="177"/>
      <c r="DJ20" s="183" t="str">
        <f t="shared" si="58"/>
        <v/>
      </c>
      <c r="DK20" s="98" t="str">
        <f t="shared" si="59"/>
        <v/>
      </c>
      <c r="DL20" s="99"/>
      <c r="DM20" s="100" t="str">
        <f t="shared" si="60"/>
        <v/>
      </c>
      <c r="DN20" s="176" t="str">
        <f t="shared" si="61"/>
        <v/>
      </c>
      <c r="DO20" s="177"/>
      <c r="DP20" s="183" t="str">
        <f t="shared" si="62"/>
        <v/>
      </c>
      <c r="DQ20" s="98" t="str">
        <f t="shared" si="63"/>
        <v/>
      </c>
      <c r="DR20" s="99"/>
      <c r="DS20" s="100" t="str">
        <f t="shared" si="64"/>
        <v/>
      </c>
      <c r="DT20" s="176" t="str">
        <f t="shared" si="65"/>
        <v/>
      </c>
      <c r="DU20" s="177"/>
      <c r="DV20" s="183" t="str">
        <f t="shared" si="66"/>
        <v/>
      </c>
      <c r="DW20" s="98" t="str">
        <f t="shared" si="67"/>
        <v/>
      </c>
      <c r="DX20" s="99"/>
      <c r="DY20" s="100" t="str">
        <f t="shared" si="68"/>
        <v/>
      </c>
      <c r="DZ20" s="176" t="str">
        <f t="shared" si="69"/>
        <v/>
      </c>
      <c r="EA20" s="177"/>
      <c r="EB20" s="183" t="str">
        <f t="shared" si="70"/>
        <v/>
      </c>
      <c r="EC20" s="98" t="str">
        <f t="shared" si="71"/>
        <v/>
      </c>
      <c r="ED20" s="99"/>
      <c r="EE20" s="100" t="str">
        <f t="shared" si="72"/>
        <v/>
      </c>
      <c r="EF20" s="176" t="str">
        <f t="shared" si="73"/>
        <v/>
      </c>
      <c r="EG20" s="177"/>
      <c r="EH20" s="183" t="str">
        <f t="shared" si="74"/>
        <v/>
      </c>
    </row>
    <row r="21" spans="2:138" s="1" customFormat="1" ht="24" customHeight="1" x14ac:dyDescent="0.3">
      <c r="B21" s="6">
        <f t="shared" si="89"/>
        <v>16</v>
      </c>
      <c r="C21" s="28" t="str">
        <f>IF(Candidatos!C19="","",Candidatos!C19)</f>
        <v/>
      </c>
      <c r="D21" s="12"/>
      <c r="E21" s="49" t="str">
        <f t="shared" si="75"/>
        <v/>
      </c>
      <c r="F21" s="12"/>
      <c r="G21" s="176" t="str">
        <f t="shared" si="0"/>
        <v/>
      </c>
      <c r="H21" s="177"/>
      <c r="I21" s="263" t="str">
        <f t="shared" si="76"/>
        <v/>
      </c>
      <c r="J21" s="12"/>
      <c r="K21" s="98" t="str">
        <f t="shared" si="1"/>
        <v/>
      </c>
      <c r="L21" s="99"/>
      <c r="M21" s="100" t="str">
        <f t="shared" si="77"/>
        <v/>
      </c>
      <c r="N21" s="176" t="str">
        <f t="shared" si="2"/>
        <v/>
      </c>
      <c r="O21" s="177"/>
      <c r="P21" s="183" t="str">
        <f t="shared" si="78"/>
        <v/>
      </c>
      <c r="Q21" s="98" t="str">
        <f t="shared" si="3"/>
        <v/>
      </c>
      <c r="R21" s="99"/>
      <c r="S21" s="100" t="str">
        <f t="shared" si="79"/>
        <v/>
      </c>
      <c r="T21" s="176" t="str">
        <f t="shared" si="4"/>
        <v/>
      </c>
      <c r="U21" s="177"/>
      <c r="V21" s="183" t="str">
        <f t="shared" si="80"/>
        <v/>
      </c>
      <c r="W21" s="266">
        <f t="shared" si="81"/>
        <v>0</v>
      </c>
      <c r="X21" s="98" t="str">
        <f t="shared" si="5"/>
        <v/>
      </c>
      <c r="Y21" s="99"/>
      <c r="Z21" s="100" t="str">
        <f t="shared" si="82"/>
        <v/>
      </c>
      <c r="AA21" s="176" t="str">
        <f t="shared" si="6"/>
        <v/>
      </c>
      <c r="AB21" s="177"/>
      <c r="AC21" s="183" t="str">
        <f t="shared" si="83"/>
        <v/>
      </c>
      <c r="AD21" s="98" t="str">
        <f t="shared" si="7"/>
        <v/>
      </c>
      <c r="AE21" s="99"/>
      <c r="AF21" s="100" t="str">
        <f t="shared" si="84"/>
        <v/>
      </c>
      <c r="AG21" s="176" t="str">
        <f t="shared" si="8"/>
        <v/>
      </c>
      <c r="AH21" s="177"/>
      <c r="AI21" s="183" t="str">
        <f t="shared" si="85"/>
        <v/>
      </c>
      <c r="AJ21" s="98" t="str">
        <f t="shared" si="9"/>
        <v/>
      </c>
      <c r="AK21" s="99"/>
      <c r="AL21" s="100" t="str">
        <f t="shared" si="86"/>
        <v/>
      </c>
      <c r="AM21" s="266">
        <f t="shared" si="87"/>
        <v>0</v>
      </c>
      <c r="AN21" s="176" t="str">
        <f t="shared" si="10"/>
        <v/>
      </c>
      <c r="AO21" s="177"/>
      <c r="AP21" s="183" t="str">
        <f t="shared" si="88"/>
        <v/>
      </c>
      <c r="AQ21" s="98" t="str">
        <f t="shared" si="11"/>
        <v/>
      </c>
      <c r="AR21" s="99"/>
      <c r="AS21" s="100" t="str">
        <f t="shared" si="12"/>
        <v/>
      </c>
      <c r="AT21" s="176" t="str">
        <f t="shared" si="13"/>
        <v/>
      </c>
      <c r="AU21" s="177"/>
      <c r="AV21" s="183" t="str">
        <f t="shared" si="14"/>
        <v/>
      </c>
      <c r="AW21" s="98" t="str">
        <f t="shared" si="15"/>
        <v/>
      </c>
      <c r="AX21" s="99"/>
      <c r="AY21" s="100" t="str">
        <f t="shared" si="16"/>
        <v/>
      </c>
      <c r="AZ21" s="176" t="str">
        <f t="shared" si="17"/>
        <v/>
      </c>
      <c r="BA21" s="177"/>
      <c r="BB21" s="183" t="str">
        <f t="shared" si="18"/>
        <v/>
      </c>
      <c r="BC21" s="98" t="str">
        <f t="shared" si="19"/>
        <v/>
      </c>
      <c r="BD21" s="99"/>
      <c r="BE21" s="100" t="str">
        <f t="shared" si="20"/>
        <v/>
      </c>
      <c r="BF21" s="176" t="str">
        <f t="shared" si="21"/>
        <v/>
      </c>
      <c r="BG21" s="177"/>
      <c r="BH21" s="183" t="str">
        <f t="shared" si="22"/>
        <v/>
      </c>
      <c r="BI21" s="98" t="str">
        <f t="shared" si="23"/>
        <v/>
      </c>
      <c r="BJ21" s="99"/>
      <c r="BK21" s="100" t="str">
        <f t="shared" si="24"/>
        <v/>
      </c>
      <c r="BL21" s="176" t="str">
        <f t="shared" si="25"/>
        <v/>
      </c>
      <c r="BM21" s="177"/>
      <c r="BN21" s="183" t="str">
        <f t="shared" si="26"/>
        <v/>
      </c>
      <c r="BO21" s="98" t="str">
        <f t="shared" si="27"/>
        <v/>
      </c>
      <c r="BP21" s="99"/>
      <c r="BQ21" s="100" t="str">
        <f t="shared" si="28"/>
        <v/>
      </c>
      <c r="BR21" s="176" t="str">
        <f t="shared" si="29"/>
        <v/>
      </c>
      <c r="BS21" s="177"/>
      <c r="BT21" s="183" t="str">
        <f t="shared" si="30"/>
        <v/>
      </c>
      <c r="BU21" s="98" t="str">
        <f t="shared" si="31"/>
        <v/>
      </c>
      <c r="BV21" s="99"/>
      <c r="BW21" s="100" t="str">
        <f t="shared" si="32"/>
        <v/>
      </c>
      <c r="BX21" s="176" t="str">
        <f t="shared" si="33"/>
        <v/>
      </c>
      <c r="BY21" s="177"/>
      <c r="BZ21" s="183" t="str">
        <f t="shared" si="34"/>
        <v/>
      </c>
      <c r="CA21" s="98" t="str">
        <f t="shared" si="35"/>
        <v/>
      </c>
      <c r="CB21" s="99"/>
      <c r="CC21" s="100" t="str">
        <f t="shared" si="36"/>
        <v/>
      </c>
      <c r="CD21" s="176" t="str">
        <f t="shared" si="37"/>
        <v/>
      </c>
      <c r="CE21" s="177"/>
      <c r="CF21" s="183" t="str">
        <f t="shared" si="38"/>
        <v/>
      </c>
      <c r="CG21" s="98" t="str">
        <f t="shared" si="39"/>
        <v/>
      </c>
      <c r="CH21" s="99"/>
      <c r="CI21" s="100" t="str">
        <f t="shared" si="40"/>
        <v/>
      </c>
      <c r="CJ21" s="176" t="str">
        <f t="shared" si="41"/>
        <v/>
      </c>
      <c r="CK21" s="177"/>
      <c r="CL21" s="183" t="str">
        <f t="shared" si="42"/>
        <v/>
      </c>
      <c r="CM21" s="98" t="str">
        <f t="shared" si="43"/>
        <v/>
      </c>
      <c r="CN21" s="99"/>
      <c r="CO21" s="100" t="str">
        <f t="shared" si="44"/>
        <v/>
      </c>
      <c r="CP21" s="176" t="str">
        <f t="shared" si="45"/>
        <v/>
      </c>
      <c r="CQ21" s="177"/>
      <c r="CR21" s="183" t="str">
        <f t="shared" si="46"/>
        <v/>
      </c>
      <c r="CS21" s="98" t="str">
        <f t="shared" si="47"/>
        <v/>
      </c>
      <c r="CT21" s="99"/>
      <c r="CU21" s="100" t="str">
        <f t="shared" si="48"/>
        <v/>
      </c>
      <c r="CV21" s="176" t="str">
        <f t="shared" si="49"/>
        <v/>
      </c>
      <c r="CW21" s="177"/>
      <c r="CX21" s="183" t="str">
        <f t="shared" si="50"/>
        <v/>
      </c>
      <c r="CY21" s="98" t="str">
        <f t="shared" si="51"/>
        <v/>
      </c>
      <c r="CZ21" s="99"/>
      <c r="DA21" s="100" t="str">
        <f t="shared" si="52"/>
        <v/>
      </c>
      <c r="DB21" s="176" t="str">
        <f t="shared" si="53"/>
        <v/>
      </c>
      <c r="DC21" s="177"/>
      <c r="DD21" s="183" t="str">
        <f t="shared" si="54"/>
        <v/>
      </c>
      <c r="DE21" s="98" t="str">
        <f t="shared" si="55"/>
        <v/>
      </c>
      <c r="DF21" s="99"/>
      <c r="DG21" s="100" t="str">
        <f t="shared" si="56"/>
        <v/>
      </c>
      <c r="DH21" s="176" t="str">
        <f t="shared" si="57"/>
        <v/>
      </c>
      <c r="DI21" s="177"/>
      <c r="DJ21" s="183" t="str">
        <f t="shared" si="58"/>
        <v/>
      </c>
      <c r="DK21" s="98" t="str">
        <f t="shared" si="59"/>
        <v/>
      </c>
      <c r="DL21" s="99"/>
      <c r="DM21" s="100" t="str">
        <f t="shared" si="60"/>
        <v/>
      </c>
      <c r="DN21" s="176" t="str">
        <f t="shared" si="61"/>
        <v/>
      </c>
      <c r="DO21" s="177"/>
      <c r="DP21" s="183" t="str">
        <f t="shared" si="62"/>
        <v/>
      </c>
      <c r="DQ21" s="98" t="str">
        <f t="shared" si="63"/>
        <v/>
      </c>
      <c r="DR21" s="99"/>
      <c r="DS21" s="100" t="str">
        <f t="shared" si="64"/>
        <v/>
      </c>
      <c r="DT21" s="176" t="str">
        <f t="shared" si="65"/>
        <v/>
      </c>
      <c r="DU21" s="177"/>
      <c r="DV21" s="183" t="str">
        <f t="shared" si="66"/>
        <v/>
      </c>
      <c r="DW21" s="98" t="str">
        <f t="shared" si="67"/>
        <v/>
      </c>
      <c r="DX21" s="99"/>
      <c r="DY21" s="100" t="str">
        <f t="shared" si="68"/>
        <v/>
      </c>
      <c r="DZ21" s="176" t="str">
        <f t="shared" si="69"/>
        <v/>
      </c>
      <c r="EA21" s="177"/>
      <c r="EB21" s="183" t="str">
        <f t="shared" si="70"/>
        <v/>
      </c>
      <c r="EC21" s="98" t="str">
        <f t="shared" si="71"/>
        <v/>
      </c>
      <c r="ED21" s="99"/>
      <c r="EE21" s="100" t="str">
        <f t="shared" si="72"/>
        <v/>
      </c>
      <c r="EF21" s="176" t="str">
        <f t="shared" si="73"/>
        <v/>
      </c>
      <c r="EG21" s="177"/>
      <c r="EH21" s="183" t="str">
        <f t="shared" si="74"/>
        <v/>
      </c>
    </row>
    <row r="22" spans="2:138" s="1" customFormat="1" ht="24" customHeight="1" x14ac:dyDescent="0.3">
      <c r="B22" s="6">
        <f t="shared" si="89"/>
        <v>17</v>
      </c>
      <c r="C22" s="28" t="str">
        <f>IF(Candidatos!C20="","",Candidatos!C20)</f>
        <v/>
      </c>
      <c r="D22" s="12"/>
      <c r="E22" s="49" t="str">
        <f t="shared" si="75"/>
        <v/>
      </c>
      <c r="F22" s="12"/>
      <c r="G22" s="176" t="str">
        <f t="shared" si="0"/>
        <v/>
      </c>
      <c r="H22" s="177"/>
      <c r="I22" s="263" t="str">
        <f t="shared" si="76"/>
        <v/>
      </c>
      <c r="J22" s="12"/>
      <c r="K22" s="98" t="str">
        <f t="shared" si="1"/>
        <v/>
      </c>
      <c r="L22" s="99"/>
      <c r="M22" s="100" t="str">
        <f t="shared" si="77"/>
        <v/>
      </c>
      <c r="N22" s="176" t="str">
        <f t="shared" si="2"/>
        <v/>
      </c>
      <c r="O22" s="177"/>
      <c r="P22" s="183" t="str">
        <f t="shared" si="78"/>
        <v/>
      </c>
      <c r="Q22" s="98" t="str">
        <f t="shared" si="3"/>
        <v/>
      </c>
      <c r="R22" s="99"/>
      <c r="S22" s="100" t="str">
        <f t="shared" si="79"/>
        <v/>
      </c>
      <c r="T22" s="176" t="str">
        <f t="shared" si="4"/>
        <v/>
      </c>
      <c r="U22" s="177"/>
      <c r="V22" s="183" t="str">
        <f t="shared" si="80"/>
        <v/>
      </c>
      <c r="W22" s="266">
        <f t="shared" si="81"/>
        <v>0</v>
      </c>
      <c r="X22" s="98" t="str">
        <f t="shared" si="5"/>
        <v/>
      </c>
      <c r="Y22" s="99"/>
      <c r="Z22" s="100" t="str">
        <f t="shared" si="82"/>
        <v/>
      </c>
      <c r="AA22" s="176" t="str">
        <f t="shared" si="6"/>
        <v/>
      </c>
      <c r="AB22" s="177"/>
      <c r="AC22" s="183" t="str">
        <f t="shared" si="83"/>
        <v/>
      </c>
      <c r="AD22" s="98" t="str">
        <f t="shared" si="7"/>
        <v/>
      </c>
      <c r="AE22" s="99"/>
      <c r="AF22" s="100" t="str">
        <f t="shared" si="84"/>
        <v/>
      </c>
      <c r="AG22" s="176" t="str">
        <f t="shared" si="8"/>
        <v/>
      </c>
      <c r="AH22" s="177"/>
      <c r="AI22" s="183" t="str">
        <f t="shared" si="85"/>
        <v/>
      </c>
      <c r="AJ22" s="98" t="str">
        <f t="shared" si="9"/>
        <v/>
      </c>
      <c r="AK22" s="99"/>
      <c r="AL22" s="100" t="str">
        <f t="shared" si="86"/>
        <v/>
      </c>
      <c r="AM22" s="266">
        <f t="shared" si="87"/>
        <v>0</v>
      </c>
      <c r="AN22" s="176" t="str">
        <f t="shared" si="10"/>
        <v/>
      </c>
      <c r="AO22" s="177"/>
      <c r="AP22" s="183" t="str">
        <f t="shared" si="88"/>
        <v/>
      </c>
      <c r="AQ22" s="98" t="str">
        <f t="shared" si="11"/>
        <v/>
      </c>
      <c r="AR22" s="99"/>
      <c r="AS22" s="100" t="str">
        <f t="shared" si="12"/>
        <v/>
      </c>
      <c r="AT22" s="176" t="str">
        <f t="shared" si="13"/>
        <v/>
      </c>
      <c r="AU22" s="177"/>
      <c r="AV22" s="183" t="str">
        <f t="shared" si="14"/>
        <v/>
      </c>
      <c r="AW22" s="98" t="str">
        <f t="shared" si="15"/>
        <v/>
      </c>
      <c r="AX22" s="99"/>
      <c r="AY22" s="100" t="str">
        <f t="shared" si="16"/>
        <v/>
      </c>
      <c r="AZ22" s="176" t="str">
        <f t="shared" si="17"/>
        <v/>
      </c>
      <c r="BA22" s="177"/>
      <c r="BB22" s="183" t="str">
        <f t="shared" si="18"/>
        <v/>
      </c>
      <c r="BC22" s="98" t="str">
        <f t="shared" si="19"/>
        <v/>
      </c>
      <c r="BD22" s="99"/>
      <c r="BE22" s="100" t="str">
        <f t="shared" si="20"/>
        <v/>
      </c>
      <c r="BF22" s="176" t="str">
        <f t="shared" si="21"/>
        <v/>
      </c>
      <c r="BG22" s="177"/>
      <c r="BH22" s="183" t="str">
        <f t="shared" si="22"/>
        <v/>
      </c>
      <c r="BI22" s="98" t="str">
        <f t="shared" si="23"/>
        <v/>
      </c>
      <c r="BJ22" s="99"/>
      <c r="BK22" s="100" t="str">
        <f t="shared" si="24"/>
        <v/>
      </c>
      <c r="BL22" s="176" t="str">
        <f t="shared" si="25"/>
        <v/>
      </c>
      <c r="BM22" s="177"/>
      <c r="BN22" s="183" t="str">
        <f t="shared" si="26"/>
        <v/>
      </c>
      <c r="BO22" s="98" t="str">
        <f t="shared" si="27"/>
        <v/>
      </c>
      <c r="BP22" s="99"/>
      <c r="BQ22" s="100" t="str">
        <f t="shared" si="28"/>
        <v/>
      </c>
      <c r="BR22" s="176" t="str">
        <f t="shared" si="29"/>
        <v/>
      </c>
      <c r="BS22" s="177"/>
      <c r="BT22" s="183" t="str">
        <f t="shared" si="30"/>
        <v/>
      </c>
      <c r="BU22" s="98" t="str">
        <f t="shared" si="31"/>
        <v/>
      </c>
      <c r="BV22" s="99"/>
      <c r="BW22" s="100" t="str">
        <f t="shared" si="32"/>
        <v/>
      </c>
      <c r="BX22" s="176" t="str">
        <f t="shared" si="33"/>
        <v/>
      </c>
      <c r="BY22" s="177"/>
      <c r="BZ22" s="183" t="str">
        <f t="shared" si="34"/>
        <v/>
      </c>
      <c r="CA22" s="98" t="str">
        <f t="shared" si="35"/>
        <v/>
      </c>
      <c r="CB22" s="99"/>
      <c r="CC22" s="100" t="str">
        <f t="shared" si="36"/>
        <v/>
      </c>
      <c r="CD22" s="176" t="str">
        <f t="shared" si="37"/>
        <v/>
      </c>
      <c r="CE22" s="177"/>
      <c r="CF22" s="183" t="str">
        <f t="shared" si="38"/>
        <v/>
      </c>
      <c r="CG22" s="98" t="str">
        <f t="shared" si="39"/>
        <v/>
      </c>
      <c r="CH22" s="99"/>
      <c r="CI22" s="100" t="str">
        <f t="shared" si="40"/>
        <v/>
      </c>
      <c r="CJ22" s="176" t="str">
        <f t="shared" si="41"/>
        <v/>
      </c>
      <c r="CK22" s="177"/>
      <c r="CL22" s="183" t="str">
        <f t="shared" si="42"/>
        <v/>
      </c>
      <c r="CM22" s="98" t="str">
        <f t="shared" si="43"/>
        <v/>
      </c>
      <c r="CN22" s="99"/>
      <c r="CO22" s="100" t="str">
        <f t="shared" si="44"/>
        <v/>
      </c>
      <c r="CP22" s="176" t="str">
        <f t="shared" si="45"/>
        <v/>
      </c>
      <c r="CQ22" s="177"/>
      <c r="CR22" s="183" t="str">
        <f t="shared" si="46"/>
        <v/>
      </c>
      <c r="CS22" s="98" t="str">
        <f t="shared" si="47"/>
        <v/>
      </c>
      <c r="CT22" s="99"/>
      <c r="CU22" s="100" t="str">
        <f t="shared" si="48"/>
        <v/>
      </c>
      <c r="CV22" s="176" t="str">
        <f t="shared" si="49"/>
        <v/>
      </c>
      <c r="CW22" s="177"/>
      <c r="CX22" s="183" t="str">
        <f t="shared" si="50"/>
        <v/>
      </c>
      <c r="CY22" s="98" t="str">
        <f t="shared" si="51"/>
        <v/>
      </c>
      <c r="CZ22" s="99"/>
      <c r="DA22" s="100" t="str">
        <f t="shared" si="52"/>
        <v/>
      </c>
      <c r="DB22" s="176" t="str">
        <f t="shared" si="53"/>
        <v/>
      </c>
      <c r="DC22" s="177"/>
      <c r="DD22" s="183" t="str">
        <f t="shared" si="54"/>
        <v/>
      </c>
      <c r="DE22" s="98" t="str">
        <f t="shared" si="55"/>
        <v/>
      </c>
      <c r="DF22" s="99"/>
      <c r="DG22" s="100" t="str">
        <f t="shared" si="56"/>
        <v/>
      </c>
      <c r="DH22" s="176" t="str">
        <f t="shared" si="57"/>
        <v/>
      </c>
      <c r="DI22" s="177"/>
      <c r="DJ22" s="183" t="str">
        <f t="shared" si="58"/>
        <v/>
      </c>
      <c r="DK22" s="98" t="str">
        <f t="shared" si="59"/>
        <v/>
      </c>
      <c r="DL22" s="99"/>
      <c r="DM22" s="100" t="str">
        <f t="shared" si="60"/>
        <v/>
      </c>
      <c r="DN22" s="176" t="str">
        <f t="shared" si="61"/>
        <v/>
      </c>
      <c r="DO22" s="177"/>
      <c r="DP22" s="183" t="str">
        <f t="shared" si="62"/>
        <v/>
      </c>
      <c r="DQ22" s="98" t="str">
        <f t="shared" si="63"/>
        <v/>
      </c>
      <c r="DR22" s="99"/>
      <c r="DS22" s="100" t="str">
        <f t="shared" si="64"/>
        <v/>
      </c>
      <c r="DT22" s="176" t="str">
        <f t="shared" si="65"/>
        <v/>
      </c>
      <c r="DU22" s="177"/>
      <c r="DV22" s="183" t="str">
        <f t="shared" si="66"/>
        <v/>
      </c>
      <c r="DW22" s="98" t="str">
        <f t="shared" si="67"/>
        <v/>
      </c>
      <c r="DX22" s="99"/>
      <c r="DY22" s="100" t="str">
        <f t="shared" si="68"/>
        <v/>
      </c>
      <c r="DZ22" s="176" t="str">
        <f t="shared" si="69"/>
        <v/>
      </c>
      <c r="EA22" s="177"/>
      <c r="EB22" s="183" t="str">
        <f t="shared" si="70"/>
        <v/>
      </c>
      <c r="EC22" s="98" t="str">
        <f t="shared" si="71"/>
        <v/>
      </c>
      <c r="ED22" s="99"/>
      <c r="EE22" s="100" t="str">
        <f t="shared" si="72"/>
        <v/>
      </c>
      <c r="EF22" s="176" t="str">
        <f t="shared" si="73"/>
        <v/>
      </c>
      <c r="EG22" s="177"/>
      <c r="EH22" s="183" t="str">
        <f t="shared" si="74"/>
        <v/>
      </c>
    </row>
    <row r="23" spans="2:138" s="1" customFormat="1" ht="24" customHeight="1" x14ac:dyDescent="0.3">
      <c r="B23" s="6">
        <f t="shared" si="89"/>
        <v>18</v>
      </c>
      <c r="C23" s="28" t="str">
        <f>IF(Candidatos!C21="","",Candidatos!C21)</f>
        <v/>
      </c>
      <c r="D23" s="12"/>
      <c r="E23" s="49" t="str">
        <f t="shared" si="75"/>
        <v/>
      </c>
      <c r="F23" s="12"/>
      <c r="G23" s="176" t="str">
        <f t="shared" si="0"/>
        <v/>
      </c>
      <c r="H23" s="177"/>
      <c r="I23" s="263" t="str">
        <f t="shared" si="76"/>
        <v/>
      </c>
      <c r="J23" s="12"/>
      <c r="K23" s="98" t="str">
        <f t="shared" si="1"/>
        <v/>
      </c>
      <c r="L23" s="99"/>
      <c r="M23" s="100" t="str">
        <f t="shared" si="77"/>
        <v/>
      </c>
      <c r="N23" s="176" t="str">
        <f t="shared" si="2"/>
        <v/>
      </c>
      <c r="O23" s="177"/>
      <c r="P23" s="183" t="str">
        <f t="shared" si="78"/>
        <v/>
      </c>
      <c r="Q23" s="98" t="str">
        <f t="shared" si="3"/>
        <v/>
      </c>
      <c r="R23" s="99"/>
      <c r="S23" s="100" t="str">
        <f t="shared" si="79"/>
        <v/>
      </c>
      <c r="T23" s="176" t="str">
        <f t="shared" si="4"/>
        <v/>
      </c>
      <c r="U23" s="177"/>
      <c r="V23" s="183" t="str">
        <f t="shared" si="80"/>
        <v/>
      </c>
      <c r="W23" s="266">
        <f t="shared" si="81"/>
        <v>0</v>
      </c>
      <c r="X23" s="98" t="str">
        <f t="shared" si="5"/>
        <v/>
      </c>
      <c r="Y23" s="99"/>
      <c r="Z23" s="100" t="str">
        <f t="shared" si="82"/>
        <v/>
      </c>
      <c r="AA23" s="176" t="str">
        <f t="shared" si="6"/>
        <v/>
      </c>
      <c r="AB23" s="177"/>
      <c r="AC23" s="183" t="str">
        <f t="shared" si="83"/>
        <v/>
      </c>
      <c r="AD23" s="98" t="str">
        <f t="shared" si="7"/>
        <v/>
      </c>
      <c r="AE23" s="99"/>
      <c r="AF23" s="100" t="str">
        <f t="shared" si="84"/>
        <v/>
      </c>
      <c r="AG23" s="176" t="str">
        <f t="shared" si="8"/>
        <v/>
      </c>
      <c r="AH23" s="177"/>
      <c r="AI23" s="183" t="str">
        <f t="shared" si="85"/>
        <v/>
      </c>
      <c r="AJ23" s="98" t="str">
        <f t="shared" si="9"/>
        <v/>
      </c>
      <c r="AK23" s="99"/>
      <c r="AL23" s="100" t="str">
        <f t="shared" si="86"/>
        <v/>
      </c>
      <c r="AM23" s="266">
        <f t="shared" si="87"/>
        <v>0</v>
      </c>
      <c r="AN23" s="176" t="str">
        <f t="shared" si="10"/>
        <v/>
      </c>
      <c r="AO23" s="177"/>
      <c r="AP23" s="183" t="str">
        <f t="shared" si="88"/>
        <v/>
      </c>
      <c r="AQ23" s="98" t="str">
        <f t="shared" si="11"/>
        <v/>
      </c>
      <c r="AR23" s="99"/>
      <c r="AS23" s="100" t="str">
        <f t="shared" si="12"/>
        <v/>
      </c>
      <c r="AT23" s="176" t="str">
        <f t="shared" si="13"/>
        <v/>
      </c>
      <c r="AU23" s="177"/>
      <c r="AV23" s="183" t="str">
        <f t="shared" si="14"/>
        <v/>
      </c>
      <c r="AW23" s="98" t="str">
        <f t="shared" si="15"/>
        <v/>
      </c>
      <c r="AX23" s="99"/>
      <c r="AY23" s="100" t="str">
        <f t="shared" si="16"/>
        <v/>
      </c>
      <c r="AZ23" s="176" t="str">
        <f t="shared" si="17"/>
        <v/>
      </c>
      <c r="BA23" s="177"/>
      <c r="BB23" s="183" t="str">
        <f t="shared" si="18"/>
        <v/>
      </c>
      <c r="BC23" s="98" t="str">
        <f t="shared" si="19"/>
        <v/>
      </c>
      <c r="BD23" s="99"/>
      <c r="BE23" s="100" t="str">
        <f t="shared" si="20"/>
        <v/>
      </c>
      <c r="BF23" s="176" t="str">
        <f t="shared" si="21"/>
        <v/>
      </c>
      <c r="BG23" s="177"/>
      <c r="BH23" s="183" t="str">
        <f t="shared" si="22"/>
        <v/>
      </c>
      <c r="BI23" s="98" t="str">
        <f t="shared" si="23"/>
        <v/>
      </c>
      <c r="BJ23" s="99"/>
      <c r="BK23" s="100" t="str">
        <f t="shared" si="24"/>
        <v/>
      </c>
      <c r="BL23" s="176" t="str">
        <f t="shared" si="25"/>
        <v/>
      </c>
      <c r="BM23" s="177"/>
      <c r="BN23" s="183" t="str">
        <f t="shared" si="26"/>
        <v/>
      </c>
      <c r="BO23" s="98" t="str">
        <f t="shared" si="27"/>
        <v/>
      </c>
      <c r="BP23" s="99"/>
      <c r="BQ23" s="100" t="str">
        <f t="shared" si="28"/>
        <v/>
      </c>
      <c r="BR23" s="176" t="str">
        <f t="shared" si="29"/>
        <v/>
      </c>
      <c r="BS23" s="177"/>
      <c r="BT23" s="183" t="str">
        <f t="shared" si="30"/>
        <v/>
      </c>
      <c r="BU23" s="98" t="str">
        <f t="shared" si="31"/>
        <v/>
      </c>
      <c r="BV23" s="99"/>
      <c r="BW23" s="100" t="str">
        <f t="shared" si="32"/>
        <v/>
      </c>
      <c r="BX23" s="176" t="str">
        <f t="shared" si="33"/>
        <v/>
      </c>
      <c r="BY23" s="177"/>
      <c r="BZ23" s="183" t="str">
        <f t="shared" si="34"/>
        <v/>
      </c>
      <c r="CA23" s="98" t="str">
        <f t="shared" si="35"/>
        <v/>
      </c>
      <c r="CB23" s="99"/>
      <c r="CC23" s="100" t="str">
        <f t="shared" si="36"/>
        <v/>
      </c>
      <c r="CD23" s="176" t="str">
        <f t="shared" si="37"/>
        <v/>
      </c>
      <c r="CE23" s="177"/>
      <c r="CF23" s="183" t="str">
        <f t="shared" si="38"/>
        <v/>
      </c>
      <c r="CG23" s="98" t="str">
        <f t="shared" si="39"/>
        <v/>
      </c>
      <c r="CH23" s="99"/>
      <c r="CI23" s="100" t="str">
        <f t="shared" si="40"/>
        <v/>
      </c>
      <c r="CJ23" s="176" t="str">
        <f t="shared" si="41"/>
        <v/>
      </c>
      <c r="CK23" s="177"/>
      <c r="CL23" s="183" t="str">
        <f t="shared" si="42"/>
        <v/>
      </c>
      <c r="CM23" s="98" t="str">
        <f t="shared" si="43"/>
        <v/>
      </c>
      <c r="CN23" s="99"/>
      <c r="CO23" s="100" t="str">
        <f t="shared" si="44"/>
        <v/>
      </c>
      <c r="CP23" s="176" t="str">
        <f t="shared" si="45"/>
        <v/>
      </c>
      <c r="CQ23" s="177"/>
      <c r="CR23" s="183" t="str">
        <f t="shared" si="46"/>
        <v/>
      </c>
      <c r="CS23" s="98" t="str">
        <f t="shared" si="47"/>
        <v/>
      </c>
      <c r="CT23" s="99"/>
      <c r="CU23" s="100" t="str">
        <f t="shared" si="48"/>
        <v/>
      </c>
      <c r="CV23" s="176" t="str">
        <f t="shared" si="49"/>
        <v/>
      </c>
      <c r="CW23" s="177"/>
      <c r="CX23" s="183" t="str">
        <f t="shared" si="50"/>
        <v/>
      </c>
      <c r="CY23" s="98" t="str">
        <f t="shared" si="51"/>
        <v/>
      </c>
      <c r="CZ23" s="99"/>
      <c r="DA23" s="100" t="str">
        <f t="shared" si="52"/>
        <v/>
      </c>
      <c r="DB23" s="176" t="str">
        <f t="shared" si="53"/>
        <v/>
      </c>
      <c r="DC23" s="177"/>
      <c r="DD23" s="183" t="str">
        <f t="shared" si="54"/>
        <v/>
      </c>
      <c r="DE23" s="98" t="str">
        <f t="shared" si="55"/>
        <v/>
      </c>
      <c r="DF23" s="99"/>
      <c r="DG23" s="100" t="str">
        <f t="shared" si="56"/>
        <v/>
      </c>
      <c r="DH23" s="176" t="str">
        <f t="shared" si="57"/>
        <v/>
      </c>
      <c r="DI23" s="177"/>
      <c r="DJ23" s="183" t="str">
        <f t="shared" si="58"/>
        <v/>
      </c>
      <c r="DK23" s="98" t="str">
        <f t="shared" si="59"/>
        <v/>
      </c>
      <c r="DL23" s="99"/>
      <c r="DM23" s="100" t="str">
        <f t="shared" si="60"/>
        <v/>
      </c>
      <c r="DN23" s="176" t="str">
        <f t="shared" si="61"/>
        <v/>
      </c>
      <c r="DO23" s="177"/>
      <c r="DP23" s="183" t="str">
        <f t="shared" si="62"/>
        <v/>
      </c>
      <c r="DQ23" s="98" t="str">
        <f t="shared" si="63"/>
        <v/>
      </c>
      <c r="DR23" s="99"/>
      <c r="DS23" s="100" t="str">
        <f t="shared" si="64"/>
        <v/>
      </c>
      <c r="DT23" s="176" t="str">
        <f t="shared" si="65"/>
        <v/>
      </c>
      <c r="DU23" s="177"/>
      <c r="DV23" s="183" t="str">
        <f t="shared" si="66"/>
        <v/>
      </c>
      <c r="DW23" s="98" t="str">
        <f t="shared" si="67"/>
        <v/>
      </c>
      <c r="DX23" s="99"/>
      <c r="DY23" s="100" t="str">
        <f t="shared" si="68"/>
        <v/>
      </c>
      <c r="DZ23" s="176" t="str">
        <f t="shared" si="69"/>
        <v/>
      </c>
      <c r="EA23" s="177"/>
      <c r="EB23" s="183" t="str">
        <f t="shared" si="70"/>
        <v/>
      </c>
      <c r="EC23" s="98" t="str">
        <f t="shared" si="71"/>
        <v/>
      </c>
      <c r="ED23" s="99"/>
      <c r="EE23" s="100" t="str">
        <f t="shared" si="72"/>
        <v/>
      </c>
      <c r="EF23" s="176" t="str">
        <f t="shared" si="73"/>
        <v/>
      </c>
      <c r="EG23" s="177"/>
      <c r="EH23" s="183" t="str">
        <f t="shared" si="74"/>
        <v/>
      </c>
    </row>
    <row r="24" spans="2:138" s="1" customFormat="1" ht="24" customHeight="1" x14ac:dyDescent="0.3">
      <c r="B24" s="6">
        <f t="shared" si="89"/>
        <v>19</v>
      </c>
      <c r="C24" s="28" t="str">
        <f>IF(Candidatos!C22="","",Candidatos!C22)</f>
        <v/>
      </c>
      <c r="D24" s="12"/>
      <c r="E24" s="49" t="str">
        <f t="shared" si="75"/>
        <v/>
      </c>
      <c r="F24" s="12"/>
      <c r="G24" s="176" t="str">
        <f t="shared" si="0"/>
        <v/>
      </c>
      <c r="H24" s="177"/>
      <c r="I24" s="263" t="str">
        <f t="shared" si="76"/>
        <v/>
      </c>
      <c r="J24" s="12"/>
      <c r="K24" s="98" t="str">
        <f t="shared" si="1"/>
        <v/>
      </c>
      <c r="L24" s="99"/>
      <c r="M24" s="100" t="str">
        <f t="shared" si="77"/>
        <v/>
      </c>
      <c r="N24" s="176" t="str">
        <f t="shared" si="2"/>
        <v/>
      </c>
      <c r="O24" s="177"/>
      <c r="P24" s="183" t="str">
        <f t="shared" si="78"/>
        <v/>
      </c>
      <c r="Q24" s="98" t="str">
        <f t="shared" si="3"/>
        <v/>
      </c>
      <c r="R24" s="99"/>
      <c r="S24" s="100" t="str">
        <f t="shared" si="79"/>
        <v/>
      </c>
      <c r="T24" s="176" t="str">
        <f t="shared" si="4"/>
        <v/>
      </c>
      <c r="U24" s="177"/>
      <c r="V24" s="183" t="str">
        <f t="shared" si="80"/>
        <v/>
      </c>
      <c r="W24" s="266">
        <f t="shared" si="81"/>
        <v>0</v>
      </c>
      <c r="X24" s="98" t="str">
        <f t="shared" si="5"/>
        <v/>
      </c>
      <c r="Y24" s="99"/>
      <c r="Z24" s="100" t="str">
        <f t="shared" si="82"/>
        <v/>
      </c>
      <c r="AA24" s="176" t="str">
        <f t="shared" si="6"/>
        <v/>
      </c>
      <c r="AB24" s="177"/>
      <c r="AC24" s="183" t="str">
        <f t="shared" si="83"/>
        <v/>
      </c>
      <c r="AD24" s="98" t="str">
        <f t="shared" si="7"/>
        <v/>
      </c>
      <c r="AE24" s="99"/>
      <c r="AF24" s="100" t="str">
        <f t="shared" si="84"/>
        <v/>
      </c>
      <c r="AG24" s="176" t="str">
        <f t="shared" si="8"/>
        <v/>
      </c>
      <c r="AH24" s="177"/>
      <c r="AI24" s="183" t="str">
        <f t="shared" si="85"/>
        <v/>
      </c>
      <c r="AJ24" s="98" t="str">
        <f t="shared" si="9"/>
        <v/>
      </c>
      <c r="AK24" s="99"/>
      <c r="AL24" s="100" t="str">
        <f t="shared" si="86"/>
        <v/>
      </c>
      <c r="AM24" s="266">
        <f t="shared" si="87"/>
        <v>0</v>
      </c>
      <c r="AN24" s="176" t="str">
        <f t="shared" si="10"/>
        <v/>
      </c>
      <c r="AO24" s="177"/>
      <c r="AP24" s="183" t="str">
        <f t="shared" si="88"/>
        <v/>
      </c>
      <c r="AQ24" s="98" t="str">
        <f t="shared" si="11"/>
        <v/>
      </c>
      <c r="AR24" s="99"/>
      <c r="AS24" s="100" t="str">
        <f t="shared" si="12"/>
        <v/>
      </c>
      <c r="AT24" s="176" t="str">
        <f t="shared" si="13"/>
        <v/>
      </c>
      <c r="AU24" s="177"/>
      <c r="AV24" s="183" t="str">
        <f t="shared" si="14"/>
        <v/>
      </c>
      <c r="AW24" s="98" t="str">
        <f t="shared" si="15"/>
        <v/>
      </c>
      <c r="AX24" s="99"/>
      <c r="AY24" s="100" t="str">
        <f t="shared" si="16"/>
        <v/>
      </c>
      <c r="AZ24" s="176" t="str">
        <f t="shared" si="17"/>
        <v/>
      </c>
      <c r="BA24" s="177"/>
      <c r="BB24" s="183" t="str">
        <f t="shared" si="18"/>
        <v/>
      </c>
      <c r="BC24" s="98" t="str">
        <f t="shared" si="19"/>
        <v/>
      </c>
      <c r="BD24" s="99"/>
      <c r="BE24" s="100" t="str">
        <f t="shared" si="20"/>
        <v/>
      </c>
      <c r="BF24" s="176" t="str">
        <f t="shared" si="21"/>
        <v/>
      </c>
      <c r="BG24" s="177"/>
      <c r="BH24" s="183" t="str">
        <f t="shared" si="22"/>
        <v/>
      </c>
      <c r="BI24" s="98" t="str">
        <f t="shared" si="23"/>
        <v/>
      </c>
      <c r="BJ24" s="99"/>
      <c r="BK24" s="100" t="str">
        <f t="shared" si="24"/>
        <v/>
      </c>
      <c r="BL24" s="176" t="str">
        <f t="shared" si="25"/>
        <v/>
      </c>
      <c r="BM24" s="177"/>
      <c r="BN24" s="183" t="str">
        <f t="shared" si="26"/>
        <v/>
      </c>
      <c r="BO24" s="98" t="str">
        <f t="shared" si="27"/>
        <v/>
      </c>
      <c r="BP24" s="99"/>
      <c r="BQ24" s="100" t="str">
        <f t="shared" si="28"/>
        <v/>
      </c>
      <c r="BR24" s="176" t="str">
        <f t="shared" si="29"/>
        <v/>
      </c>
      <c r="BS24" s="177"/>
      <c r="BT24" s="183" t="str">
        <f t="shared" si="30"/>
        <v/>
      </c>
      <c r="BU24" s="98" t="str">
        <f t="shared" si="31"/>
        <v/>
      </c>
      <c r="BV24" s="99"/>
      <c r="BW24" s="100" t="str">
        <f t="shared" si="32"/>
        <v/>
      </c>
      <c r="BX24" s="176" t="str">
        <f t="shared" si="33"/>
        <v/>
      </c>
      <c r="BY24" s="177"/>
      <c r="BZ24" s="183" t="str">
        <f t="shared" si="34"/>
        <v/>
      </c>
      <c r="CA24" s="98" t="str">
        <f t="shared" si="35"/>
        <v/>
      </c>
      <c r="CB24" s="99"/>
      <c r="CC24" s="100" t="str">
        <f t="shared" si="36"/>
        <v/>
      </c>
      <c r="CD24" s="176" t="str">
        <f t="shared" si="37"/>
        <v/>
      </c>
      <c r="CE24" s="177"/>
      <c r="CF24" s="183" t="str">
        <f t="shared" si="38"/>
        <v/>
      </c>
      <c r="CG24" s="98" t="str">
        <f t="shared" si="39"/>
        <v/>
      </c>
      <c r="CH24" s="99"/>
      <c r="CI24" s="100" t="str">
        <f t="shared" si="40"/>
        <v/>
      </c>
      <c r="CJ24" s="176" t="str">
        <f t="shared" si="41"/>
        <v/>
      </c>
      <c r="CK24" s="177"/>
      <c r="CL24" s="183" t="str">
        <f t="shared" si="42"/>
        <v/>
      </c>
      <c r="CM24" s="98" t="str">
        <f t="shared" si="43"/>
        <v/>
      </c>
      <c r="CN24" s="99"/>
      <c r="CO24" s="100" t="str">
        <f t="shared" si="44"/>
        <v/>
      </c>
      <c r="CP24" s="176" t="str">
        <f t="shared" si="45"/>
        <v/>
      </c>
      <c r="CQ24" s="177"/>
      <c r="CR24" s="183" t="str">
        <f t="shared" si="46"/>
        <v/>
      </c>
      <c r="CS24" s="98" t="str">
        <f t="shared" si="47"/>
        <v/>
      </c>
      <c r="CT24" s="99"/>
      <c r="CU24" s="100" t="str">
        <f t="shared" si="48"/>
        <v/>
      </c>
      <c r="CV24" s="176" t="str">
        <f t="shared" si="49"/>
        <v/>
      </c>
      <c r="CW24" s="177"/>
      <c r="CX24" s="183" t="str">
        <f t="shared" si="50"/>
        <v/>
      </c>
      <c r="CY24" s="98" t="str">
        <f t="shared" si="51"/>
        <v/>
      </c>
      <c r="CZ24" s="99"/>
      <c r="DA24" s="100" t="str">
        <f t="shared" si="52"/>
        <v/>
      </c>
      <c r="DB24" s="176" t="str">
        <f t="shared" si="53"/>
        <v/>
      </c>
      <c r="DC24" s="177"/>
      <c r="DD24" s="183" t="str">
        <f t="shared" si="54"/>
        <v/>
      </c>
      <c r="DE24" s="98" t="str">
        <f t="shared" si="55"/>
        <v/>
      </c>
      <c r="DF24" s="99"/>
      <c r="DG24" s="100" t="str">
        <f t="shared" si="56"/>
        <v/>
      </c>
      <c r="DH24" s="176" t="str">
        <f t="shared" si="57"/>
        <v/>
      </c>
      <c r="DI24" s="177"/>
      <c r="DJ24" s="183" t="str">
        <f t="shared" si="58"/>
        <v/>
      </c>
      <c r="DK24" s="98" t="str">
        <f t="shared" si="59"/>
        <v/>
      </c>
      <c r="DL24" s="99"/>
      <c r="DM24" s="100" t="str">
        <f t="shared" si="60"/>
        <v/>
      </c>
      <c r="DN24" s="176" t="str">
        <f t="shared" si="61"/>
        <v/>
      </c>
      <c r="DO24" s="177"/>
      <c r="DP24" s="183" t="str">
        <f t="shared" si="62"/>
        <v/>
      </c>
      <c r="DQ24" s="98" t="str">
        <f t="shared" si="63"/>
        <v/>
      </c>
      <c r="DR24" s="99"/>
      <c r="DS24" s="100" t="str">
        <f t="shared" si="64"/>
        <v/>
      </c>
      <c r="DT24" s="176" t="str">
        <f t="shared" si="65"/>
        <v/>
      </c>
      <c r="DU24" s="177"/>
      <c r="DV24" s="183" t="str">
        <f t="shared" si="66"/>
        <v/>
      </c>
      <c r="DW24" s="98" t="str">
        <f t="shared" si="67"/>
        <v/>
      </c>
      <c r="DX24" s="99"/>
      <c r="DY24" s="100" t="str">
        <f t="shared" si="68"/>
        <v/>
      </c>
      <c r="DZ24" s="176" t="str">
        <f t="shared" si="69"/>
        <v/>
      </c>
      <c r="EA24" s="177"/>
      <c r="EB24" s="183" t="str">
        <f t="shared" si="70"/>
        <v/>
      </c>
      <c r="EC24" s="98" t="str">
        <f t="shared" si="71"/>
        <v/>
      </c>
      <c r="ED24" s="99"/>
      <c r="EE24" s="100" t="str">
        <f t="shared" si="72"/>
        <v/>
      </c>
      <c r="EF24" s="176" t="str">
        <f t="shared" si="73"/>
        <v/>
      </c>
      <c r="EG24" s="177"/>
      <c r="EH24" s="183" t="str">
        <f t="shared" si="74"/>
        <v/>
      </c>
    </row>
    <row r="25" spans="2:138" s="1" customFormat="1" ht="24" customHeight="1" x14ac:dyDescent="0.3">
      <c r="B25" s="6">
        <f t="shared" si="89"/>
        <v>20</v>
      </c>
      <c r="C25" s="28" t="str">
        <f>IF(Candidatos!C23="","",Candidatos!C23)</f>
        <v/>
      </c>
      <c r="D25" s="12"/>
      <c r="E25" s="49" t="str">
        <f t="shared" si="75"/>
        <v/>
      </c>
      <c r="F25" s="12"/>
      <c r="G25" s="176" t="str">
        <f t="shared" si="0"/>
        <v/>
      </c>
      <c r="H25" s="177"/>
      <c r="I25" s="263" t="str">
        <f t="shared" si="76"/>
        <v/>
      </c>
      <c r="J25" s="12"/>
      <c r="K25" s="98" t="str">
        <f t="shared" si="1"/>
        <v/>
      </c>
      <c r="L25" s="99"/>
      <c r="M25" s="100" t="str">
        <f t="shared" si="77"/>
        <v/>
      </c>
      <c r="N25" s="176" t="str">
        <f t="shared" si="2"/>
        <v/>
      </c>
      <c r="O25" s="177"/>
      <c r="P25" s="183" t="str">
        <f t="shared" si="78"/>
        <v/>
      </c>
      <c r="Q25" s="98" t="str">
        <f t="shared" si="3"/>
        <v/>
      </c>
      <c r="R25" s="99"/>
      <c r="S25" s="100" t="str">
        <f t="shared" si="79"/>
        <v/>
      </c>
      <c r="T25" s="176" t="str">
        <f t="shared" si="4"/>
        <v/>
      </c>
      <c r="U25" s="177"/>
      <c r="V25" s="183" t="str">
        <f t="shared" si="80"/>
        <v/>
      </c>
      <c r="W25" s="266">
        <f t="shared" si="81"/>
        <v>0</v>
      </c>
      <c r="X25" s="98" t="str">
        <f t="shared" si="5"/>
        <v/>
      </c>
      <c r="Y25" s="99"/>
      <c r="Z25" s="100" t="str">
        <f t="shared" si="82"/>
        <v/>
      </c>
      <c r="AA25" s="176" t="str">
        <f t="shared" si="6"/>
        <v/>
      </c>
      <c r="AB25" s="177"/>
      <c r="AC25" s="183" t="str">
        <f t="shared" si="83"/>
        <v/>
      </c>
      <c r="AD25" s="98" t="str">
        <f t="shared" si="7"/>
        <v/>
      </c>
      <c r="AE25" s="99"/>
      <c r="AF25" s="100" t="str">
        <f t="shared" si="84"/>
        <v/>
      </c>
      <c r="AG25" s="176" t="str">
        <f t="shared" si="8"/>
        <v/>
      </c>
      <c r="AH25" s="177"/>
      <c r="AI25" s="183" t="str">
        <f t="shared" si="85"/>
        <v/>
      </c>
      <c r="AJ25" s="98" t="str">
        <f t="shared" si="9"/>
        <v/>
      </c>
      <c r="AK25" s="99"/>
      <c r="AL25" s="100" t="str">
        <f t="shared" si="86"/>
        <v/>
      </c>
      <c r="AM25" s="266">
        <f t="shared" si="87"/>
        <v>0</v>
      </c>
      <c r="AN25" s="176" t="str">
        <f t="shared" si="10"/>
        <v/>
      </c>
      <c r="AO25" s="177"/>
      <c r="AP25" s="183" t="str">
        <f t="shared" si="88"/>
        <v/>
      </c>
      <c r="AQ25" s="98" t="str">
        <f t="shared" si="11"/>
        <v/>
      </c>
      <c r="AR25" s="99"/>
      <c r="AS25" s="100" t="str">
        <f t="shared" si="12"/>
        <v/>
      </c>
      <c r="AT25" s="176" t="str">
        <f t="shared" si="13"/>
        <v/>
      </c>
      <c r="AU25" s="177"/>
      <c r="AV25" s="183" t="str">
        <f t="shared" si="14"/>
        <v/>
      </c>
      <c r="AW25" s="98" t="str">
        <f t="shared" si="15"/>
        <v/>
      </c>
      <c r="AX25" s="99"/>
      <c r="AY25" s="100" t="str">
        <f t="shared" si="16"/>
        <v/>
      </c>
      <c r="AZ25" s="176" t="str">
        <f t="shared" si="17"/>
        <v/>
      </c>
      <c r="BA25" s="177"/>
      <c r="BB25" s="183" t="str">
        <f t="shared" si="18"/>
        <v/>
      </c>
      <c r="BC25" s="98" t="str">
        <f t="shared" si="19"/>
        <v/>
      </c>
      <c r="BD25" s="99"/>
      <c r="BE25" s="100" t="str">
        <f t="shared" si="20"/>
        <v/>
      </c>
      <c r="BF25" s="176" t="str">
        <f t="shared" si="21"/>
        <v/>
      </c>
      <c r="BG25" s="177"/>
      <c r="BH25" s="183" t="str">
        <f t="shared" si="22"/>
        <v/>
      </c>
      <c r="BI25" s="98" t="str">
        <f t="shared" si="23"/>
        <v/>
      </c>
      <c r="BJ25" s="99"/>
      <c r="BK25" s="100" t="str">
        <f t="shared" si="24"/>
        <v/>
      </c>
      <c r="BL25" s="176" t="str">
        <f t="shared" si="25"/>
        <v/>
      </c>
      <c r="BM25" s="177"/>
      <c r="BN25" s="183" t="str">
        <f t="shared" si="26"/>
        <v/>
      </c>
      <c r="BO25" s="98" t="str">
        <f t="shared" si="27"/>
        <v/>
      </c>
      <c r="BP25" s="99"/>
      <c r="BQ25" s="100" t="str">
        <f t="shared" si="28"/>
        <v/>
      </c>
      <c r="BR25" s="176" t="str">
        <f t="shared" si="29"/>
        <v/>
      </c>
      <c r="BS25" s="177"/>
      <c r="BT25" s="183" t="str">
        <f t="shared" si="30"/>
        <v/>
      </c>
      <c r="BU25" s="98" t="str">
        <f t="shared" si="31"/>
        <v/>
      </c>
      <c r="BV25" s="99"/>
      <c r="BW25" s="100" t="str">
        <f t="shared" si="32"/>
        <v/>
      </c>
      <c r="BX25" s="176" t="str">
        <f t="shared" si="33"/>
        <v/>
      </c>
      <c r="BY25" s="177"/>
      <c r="BZ25" s="183" t="str">
        <f t="shared" si="34"/>
        <v/>
      </c>
      <c r="CA25" s="98" t="str">
        <f t="shared" si="35"/>
        <v/>
      </c>
      <c r="CB25" s="99"/>
      <c r="CC25" s="100" t="str">
        <f t="shared" si="36"/>
        <v/>
      </c>
      <c r="CD25" s="176" t="str">
        <f t="shared" si="37"/>
        <v/>
      </c>
      <c r="CE25" s="177"/>
      <c r="CF25" s="183" t="str">
        <f t="shared" si="38"/>
        <v/>
      </c>
      <c r="CG25" s="98" t="str">
        <f t="shared" si="39"/>
        <v/>
      </c>
      <c r="CH25" s="99"/>
      <c r="CI25" s="100" t="str">
        <f t="shared" si="40"/>
        <v/>
      </c>
      <c r="CJ25" s="176" t="str">
        <f t="shared" si="41"/>
        <v/>
      </c>
      <c r="CK25" s="177"/>
      <c r="CL25" s="183" t="str">
        <f t="shared" si="42"/>
        <v/>
      </c>
      <c r="CM25" s="98" t="str">
        <f t="shared" si="43"/>
        <v/>
      </c>
      <c r="CN25" s="99"/>
      <c r="CO25" s="100" t="str">
        <f t="shared" si="44"/>
        <v/>
      </c>
      <c r="CP25" s="176" t="str">
        <f t="shared" si="45"/>
        <v/>
      </c>
      <c r="CQ25" s="177"/>
      <c r="CR25" s="183" t="str">
        <f t="shared" si="46"/>
        <v/>
      </c>
      <c r="CS25" s="98" t="str">
        <f t="shared" si="47"/>
        <v/>
      </c>
      <c r="CT25" s="99"/>
      <c r="CU25" s="100" t="str">
        <f t="shared" si="48"/>
        <v/>
      </c>
      <c r="CV25" s="176" t="str">
        <f t="shared" si="49"/>
        <v/>
      </c>
      <c r="CW25" s="177"/>
      <c r="CX25" s="183" t="str">
        <f t="shared" si="50"/>
        <v/>
      </c>
      <c r="CY25" s="98" t="str">
        <f t="shared" si="51"/>
        <v/>
      </c>
      <c r="CZ25" s="99"/>
      <c r="DA25" s="100" t="str">
        <f t="shared" si="52"/>
        <v/>
      </c>
      <c r="DB25" s="176" t="str">
        <f t="shared" si="53"/>
        <v/>
      </c>
      <c r="DC25" s="177"/>
      <c r="DD25" s="183" t="str">
        <f t="shared" si="54"/>
        <v/>
      </c>
      <c r="DE25" s="98" t="str">
        <f t="shared" si="55"/>
        <v/>
      </c>
      <c r="DF25" s="99"/>
      <c r="DG25" s="100" t="str">
        <f t="shared" si="56"/>
        <v/>
      </c>
      <c r="DH25" s="176" t="str">
        <f t="shared" si="57"/>
        <v/>
      </c>
      <c r="DI25" s="177"/>
      <c r="DJ25" s="183" t="str">
        <f t="shared" si="58"/>
        <v/>
      </c>
      <c r="DK25" s="98" t="str">
        <f t="shared" si="59"/>
        <v/>
      </c>
      <c r="DL25" s="99"/>
      <c r="DM25" s="100" t="str">
        <f t="shared" si="60"/>
        <v/>
      </c>
      <c r="DN25" s="176" t="str">
        <f t="shared" si="61"/>
        <v/>
      </c>
      <c r="DO25" s="177"/>
      <c r="DP25" s="183" t="str">
        <f t="shared" si="62"/>
        <v/>
      </c>
      <c r="DQ25" s="98" t="str">
        <f t="shared" si="63"/>
        <v/>
      </c>
      <c r="DR25" s="99"/>
      <c r="DS25" s="100" t="str">
        <f t="shared" si="64"/>
        <v/>
      </c>
      <c r="DT25" s="176" t="str">
        <f t="shared" si="65"/>
        <v/>
      </c>
      <c r="DU25" s="177"/>
      <c r="DV25" s="183" t="str">
        <f t="shared" si="66"/>
        <v/>
      </c>
      <c r="DW25" s="98" t="str">
        <f t="shared" si="67"/>
        <v/>
      </c>
      <c r="DX25" s="99"/>
      <c r="DY25" s="100" t="str">
        <f t="shared" si="68"/>
        <v/>
      </c>
      <c r="DZ25" s="176" t="str">
        <f t="shared" si="69"/>
        <v/>
      </c>
      <c r="EA25" s="177"/>
      <c r="EB25" s="183" t="str">
        <f t="shared" si="70"/>
        <v/>
      </c>
      <c r="EC25" s="98" t="str">
        <f t="shared" si="71"/>
        <v/>
      </c>
      <c r="ED25" s="99"/>
      <c r="EE25" s="100" t="str">
        <f t="shared" si="72"/>
        <v/>
      </c>
      <c r="EF25" s="176" t="str">
        <f t="shared" si="73"/>
        <v/>
      </c>
      <c r="EG25" s="177"/>
      <c r="EH25" s="183" t="str">
        <f t="shared" si="74"/>
        <v/>
      </c>
    </row>
    <row r="26" spans="2:138" s="1" customFormat="1" ht="24" customHeight="1" x14ac:dyDescent="0.3">
      <c r="B26" s="6">
        <f t="shared" si="89"/>
        <v>21</v>
      </c>
      <c r="C26" s="28" t="str">
        <f>IF(Candidatos!C24="","",Candidatos!C24)</f>
        <v/>
      </c>
      <c r="D26" s="12"/>
      <c r="E26" s="49" t="str">
        <f t="shared" si="75"/>
        <v/>
      </c>
      <c r="F26" s="12"/>
      <c r="G26" s="176" t="str">
        <f t="shared" si="0"/>
        <v/>
      </c>
      <c r="H26" s="177"/>
      <c r="I26" s="263" t="str">
        <f t="shared" si="76"/>
        <v/>
      </c>
      <c r="J26" s="12"/>
      <c r="K26" s="98" t="str">
        <f t="shared" si="1"/>
        <v/>
      </c>
      <c r="L26" s="99"/>
      <c r="M26" s="100" t="str">
        <f t="shared" si="77"/>
        <v/>
      </c>
      <c r="N26" s="176" t="str">
        <f t="shared" si="2"/>
        <v/>
      </c>
      <c r="O26" s="177"/>
      <c r="P26" s="183" t="str">
        <f t="shared" si="78"/>
        <v/>
      </c>
      <c r="Q26" s="98" t="str">
        <f t="shared" si="3"/>
        <v/>
      </c>
      <c r="R26" s="99"/>
      <c r="S26" s="100" t="str">
        <f t="shared" si="79"/>
        <v/>
      </c>
      <c r="T26" s="176" t="str">
        <f t="shared" si="4"/>
        <v/>
      </c>
      <c r="U26" s="177"/>
      <c r="V26" s="183" t="str">
        <f t="shared" si="80"/>
        <v/>
      </c>
      <c r="W26" s="266">
        <f t="shared" si="81"/>
        <v>0</v>
      </c>
      <c r="X26" s="98" t="str">
        <f t="shared" si="5"/>
        <v/>
      </c>
      <c r="Y26" s="99"/>
      <c r="Z26" s="100" t="str">
        <f t="shared" si="82"/>
        <v/>
      </c>
      <c r="AA26" s="176" t="str">
        <f t="shared" si="6"/>
        <v/>
      </c>
      <c r="AB26" s="177"/>
      <c r="AC26" s="183" t="str">
        <f t="shared" si="83"/>
        <v/>
      </c>
      <c r="AD26" s="98" t="str">
        <f t="shared" si="7"/>
        <v/>
      </c>
      <c r="AE26" s="99"/>
      <c r="AF26" s="100" t="str">
        <f t="shared" si="84"/>
        <v/>
      </c>
      <c r="AG26" s="176" t="str">
        <f t="shared" si="8"/>
        <v/>
      </c>
      <c r="AH26" s="177"/>
      <c r="AI26" s="183" t="str">
        <f t="shared" si="85"/>
        <v/>
      </c>
      <c r="AJ26" s="98" t="str">
        <f t="shared" si="9"/>
        <v/>
      </c>
      <c r="AK26" s="99"/>
      <c r="AL26" s="100" t="str">
        <f t="shared" si="86"/>
        <v/>
      </c>
      <c r="AM26" s="266">
        <f t="shared" si="87"/>
        <v>0</v>
      </c>
      <c r="AN26" s="176" t="str">
        <f t="shared" si="10"/>
        <v/>
      </c>
      <c r="AO26" s="177"/>
      <c r="AP26" s="183" t="str">
        <f t="shared" si="88"/>
        <v/>
      </c>
      <c r="AQ26" s="98" t="str">
        <f t="shared" si="11"/>
        <v/>
      </c>
      <c r="AR26" s="99"/>
      <c r="AS26" s="100" t="str">
        <f t="shared" si="12"/>
        <v/>
      </c>
      <c r="AT26" s="176" t="str">
        <f t="shared" si="13"/>
        <v/>
      </c>
      <c r="AU26" s="177"/>
      <c r="AV26" s="183" t="str">
        <f t="shared" si="14"/>
        <v/>
      </c>
      <c r="AW26" s="98" t="str">
        <f t="shared" si="15"/>
        <v/>
      </c>
      <c r="AX26" s="99"/>
      <c r="AY26" s="100" t="str">
        <f t="shared" si="16"/>
        <v/>
      </c>
      <c r="AZ26" s="176" t="str">
        <f t="shared" si="17"/>
        <v/>
      </c>
      <c r="BA26" s="177"/>
      <c r="BB26" s="183" t="str">
        <f t="shared" si="18"/>
        <v/>
      </c>
      <c r="BC26" s="98" t="str">
        <f t="shared" si="19"/>
        <v/>
      </c>
      <c r="BD26" s="99"/>
      <c r="BE26" s="100" t="str">
        <f t="shared" si="20"/>
        <v/>
      </c>
      <c r="BF26" s="176" t="str">
        <f t="shared" si="21"/>
        <v/>
      </c>
      <c r="BG26" s="177"/>
      <c r="BH26" s="183" t="str">
        <f t="shared" si="22"/>
        <v/>
      </c>
      <c r="BI26" s="98" t="str">
        <f t="shared" si="23"/>
        <v/>
      </c>
      <c r="BJ26" s="99"/>
      <c r="BK26" s="100" t="str">
        <f t="shared" si="24"/>
        <v/>
      </c>
      <c r="BL26" s="176" t="str">
        <f t="shared" si="25"/>
        <v/>
      </c>
      <c r="BM26" s="177"/>
      <c r="BN26" s="183" t="str">
        <f t="shared" si="26"/>
        <v/>
      </c>
      <c r="BO26" s="98" t="str">
        <f t="shared" si="27"/>
        <v/>
      </c>
      <c r="BP26" s="99"/>
      <c r="BQ26" s="100" t="str">
        <f t="shared" si="28"/>
        <v/>
      </c>
      <c r="BR26" s="176" t="str">
        <f t="shared" si="29"/>
        <v/>
      </c>
      <c r="BS26" s="177"/>
      <c r="BT26" s="183" t="str">
        <f t="shared" si="30"/>
        <v/>
      </c>
      <c r="BU26" s="98" t="str">
        <f t="shared" si="31"/>
        <v/>
      </c>
      <c r="BV26" s="99"/>
      <c r="BW26" s="100" t="str">
        <f t="shared" si="32"/>
        <v/>
      </c>
      <c r="BX26" s="176" t="str">
        <f t="shared" si="33"/>
        <v/>
      </c>
      <c r="BY26" s="177"/>
      <c r="BZ26" s="183" t="str">
        <f t="shared" si="34"/>
        <v/>
      </c>
      <c r="CA26" s="98" t="str">
        <f t="shared" si="35"/>
        <v/>
      </c>
      <c r="CB26" s="99"/>
      <c r="CC26" s="100" t="str">
        <f t="shared" si="36"/>
        <v/>
      </c>
      <c r="CD26" s="176" t="str">
        <f t="shared" si="37"/>
        <v/>
      </c>
      <c r="CE26" s="177"/>
      <c r="CF26" s="183" t="str">
        <f t="shared" si="38"/>
        <v/>
      </c>
      <c r="CG26" s="98" t="str">
        <f t="shared" si="39"/>
        <v/>
      </c>
      <c r="CH26" s="99"/>
      <c r="CI26" s="100" t="str">
        <f t="shared" si="40"/>
        <v/>
      </c>
      <c r="CJ26" s="176" t="str">
        <f t="shared" si="41"/>
        <v/>
      </c>
      <c r="CK26" s="177"/>
      <c r="CL26" s="183" t="str">
        <f t="shared" si="42"/>
        <v/>
      </c>
      <c r="CM26" s="98" t="str">
        <f t="shared" si="43"/>
        <v/>
      </c>
      <c r="CN26" s="99"/>
      <c r="CO26" s="100" t="str">
        <f t="shared" si="44"/>
        <v/>
      </c>
      <c r="CP26" s="176" t="str">
        <f t="shared" si="45"/>
        <v/>
      </c>
      <c r="CQ26" s="177"/>
      <c r="CR26" s="183" t="str">
        <f t="shared" si="46"/>
        <v/>
      </c>
      <c r="CS26" s="98" t="str">
        <f t="shared" si="47"/>
        <v/>
      </c>
      <c r="CT26" s="99"/>
      <c r="CU26" s="100" t="str">
        <f t="shared" si="48"/>
        <v/>
      </c>
      <c r="CV26" s="176" t="str">
        <f t="shared" si="49"/>
        <v/>
      </c>
      <c r="CW26" s="177"/>
      <c r="CX26" s="183" t="str">
        <f t="shared" si="50"/>
        <v/>
      </c>
      <c r="CY26" s="98" t="str">
        <f t="shared" si="51"/>
        <v/>
      </c>
      <c r="CZ26" s="99"/>
      <c r="DA26" s="100" t="str">
        <f t="shared" si="52"/>
        <v/>
      </c>
      <c r="DB26" s="176" t="str">
        <f t="shared" si="53"/>
        <v/>
      </c>
      <c r="DC26" s="177"/>
      <c r="DD26" s="183" t="str">
        <f t="shared" si="54"/>
        <v/>
      </c>
      <c r="DE26" s="98" t="str">
        <f t="shared" si="55"/>
        <v/>
      </c>
      <c r="DF26" s="99"/>
      <c r="DG26" s="100" t="str">
        <f t="shared" si="56"/>
        <v/>
      </c>
      <c r="DH26" s="176" t="str">
        <f t="shared" si="57"/>
        <v/>
      </c>
      <c r="DI26" s="177"/>
      <c r="DJ26" s="183" t="str">
        <f t="shared" si="58"/>
        <v/>
      </c>
      <c r="DK26" s="98" t="str">
        <f t="shared" si="59"/>
        <v/>
      </c>
      <c r="DL26" s="99"/>
      <c r="DM26" s="100" t="str">
        <f t="shared" si="60"/>
        <v/>
      </c>
      <c r="DN26" s="176" t="str">
        <f t="shared" si="61"/>
        <v/>
      </c>
      <c r="DO26" s="177"/>
      <c r="DP26" s="183" t="str">
        <f t="shared" si="62"/>
        <v/>
      </c>
      <c r="DQ26" s="98" t="str">
        <f t="shared" si="63"/>
        <v/>
      </c>
      <c r="DR26" s="99"/>
      <c r="DS26" s="100" t="str">
        <f t="shared" si="64"/>
        <v/>
      </c>
      <c r="DT26" s="176" t="str">
        <f t="shared" si="65"/>
        <v/>
      </c>
      <c r="DU26" s="177"/>
      <c r="DV26" s="183" t="str">
        <f t="shared" si="66"/>
        <v/>
      </c>
      <c r="DW26" s="98" t="str">
        <f t="shared" si="67"/>
        <v/>
      </c>
      <c r="DX26" s="99"/>
      <c r="DY26" s="100" t="str">
        <f t="shared" si="68"/>
        <v/>
      </c>
      <c r="DZ26" s="176" t="str">
        <f t="shared" si="69"/>
        <v/>
      </c>
      <c r="EA26" s="177"/>
      <c r="EB26" s="183" t="str">
        <f t="shared" si="70"/>
        <v/>
      </c>
      <c r="EC26" s="98" t="str">
        <f t="shared" si="71"/>
        <v/>
      </c>
      <c r="ED26" s="99"/>
      <c r="EE26" s="100" t="str">
        <f t="shared" si="72"/>
        <v/>
      </c>
      <c r="EF26" s="176" t="str">
        <f t="shared" si="73"/>
        <v/>
      </c>
      <c r="EG26" s="177"/>
      <c r="EH26" s="183" t="str">
        <f t="shared" si="74"/>
        <v/>
      </c>
    </row>
    <row r="27" spans="2:138" s="1" customFormat="1" ht="24" customHeight="1" x14ac:dyDescent="0.3">
      <c r="B27" s="6">
        <f t="shared" si="89"/>
        <v>22</v>
      </c>
      <c r="C27" s="28" t="str">
        <f>IF(Candidatos!C25="","",Candidatos!C25)</f>
        <v/>
      </c>
      <c r="D27" s="12"/>
      <c r="E27" s="49" t="str">
        <f t="shared" si="75"/>
        <v/>
      </c>
      <c r="F27" s="12"/>
      <c r="G27" s="176" t="str">
        <f t="shared" si="0"/>
        <v/>
      </c>
      <c r="H27" s="177"/>
      <c r="I27" s="263" t="str">
        <f t="shared" si="76"/>
        <v/>
      </c>
      <c r="J27" s="12"/>
      <c r="K27" s="98" t="str">
        <f t="shared" si="1"/>
        <v/>
      </c>
      <c r="L27" s="99"/>
      <c r="M27" s="100" t="str">
        <f t="shared" si="77"/>
        <v/>
      </c>
      <c r="N27" s="176" t="str">
        <f t="shared" si="2"/>
        <v/>
      </c>
      <c r="O27" s="177"/>
      <c r="P27" s="183" t="str">
        <f t="shared" si="78"/>
        <v/>
      </c>
      <c r="Q27" s="98" t="str">
        <f t="shared" si="3"/>
        <v/>
      </c>
      <c r="R27" s="99"/>
      <c r="S27" s="100" t="str">
        <f t="shared" si="79"/>
        <v/>
      </c>
      <c r="T27" s="176" t="str">
        <f t="shared" si="4"/>
        <v/>
      </c>
      <c r="U27" s="177"/>
      <c r="V27" s="183" t="str">
        <f t="shared" si="80"/>
        <v/>
      </c>
      <c r="W27" s="266">
        <f t="shared" si="81"/>
        <v>0</v>
      </c>
      <c r="X27" s="98" t="str">
        <f t="shared" si="5"/>
        <v/>
      </c>
      <c r="Y27" s="99"/>
      <c r="Z27" s="100" t="str">
        <f t="shared" si="82"/>
        <v/>
      </c>
      <c r="AA27" s="176" t="str">
        <f t="shared" si="6"/>
        <v/>
      </c>
      <c r="AB27" s="177"/>
      <c r="AC27" s="183" t="str">
        <f t="shared" si="83"/>
        <v/>
      </c>
      <c r="AD27" s="98" t="str">
        <f t="shared" si="7"/>
        <v/>
      </c>
      <c r="AE27" s="99"/>
      <c r="AF27" s="100" t="str">
        <f t="shared" si="84"/>
        <v/>
      </c>
      <c r="AG27" s="176" t="str">
        <f t="shared" si="8"/>
        <v/>
      </c>
      <c r="AH27" s="177"/>
      <c r="AI27" s="183" t="str">
        <f t="shared" si="85"/>
        <v/>
      </c>
      <c r="AJ27" s="98" t="str">
        <f t="shared" si="9"/>
        <v/>
      </c>
      <c r="AK27" s="99"/>
      <c r="AL27" s="100" t="str">
        <f t="shared" si="86"/>
        <v/>
      </c>
      <c r="AM27" s="266">
        <f t="shared" si="87"/>
        <v>0</v>
      </c>
      <c r="AN27" s="176" t="str">
        <f t="shared" si="10"/>
        <v/>
      </c>
      <c r="AO27" s="177"/>
      <c r="AP27" s="183" t="str">
        <f t="shared" si="88"/>
        <v/>
      </c>
      <c r="AQ27" s="98" t="str">
        <f t="shared" si="11"/>
        <v/>
      </c>
      <c r="AR27" s="99"/>
      <c r="AS27" s="100" t="str">
        <f t="shared" si="12"/>
        <v/>
      </c>
      <c r="AT27" s="176" t="str">
        <f t="shared" si="13"/>
        <v/>
      </c>
      <c r="AU27" s="177"/>
      <c r="AV27" s="183" t="str">
        <f t="shared" si="14"/>
        <v/>
      </c>
      <c r="AW27" s="98" t="str">
        <f t="shared" si="15"/>
        <v/>
      </c>
      <c r="AX27" s="99"/>
      <c r="AY27" s="100" t="str">
        <f t="shared" si="16"/>
        <v/>
      </c>
      <c r="AZ27" s="176" t="str">
        <f t="shared" si="17"/>
        <v/>
      </c>
      <c r="BA27" s="177"/>
      <c r="BB27" s="183" t="str">
        <f t="shared" si="18"/>
        <v/>
      </c>
      <c r="BC27" s="98" t="str">
        <f t="shared" si="19"/>
        <v/>
      </c>
      <c r="BD27" s="99"/>
      <c r="BE27" s="100" t="str">
        <f t="shared" si="20"/>
        <v/>
      </c>
      <c r="BF27" s="176" t="str">
        <f t="shared" si="21"/>
        <v/>
      </c>
      <c r="BG27" s="177"/>
      <c r="BH27" s="183" t="str">
        <f t="shared" si="22"/>
        <v/>
      </c>
      <c r="BI27" s="98" t="str">
        <f t="shared" si="23"/>
        <v/>
      </c>
      <c r="BJ27" s="99"/>
      <c r="BK27" s="100" t="str">
        <f t="shared" si="24"/>
        <v/>
      </c>
      <c r="BL27" s="176" t="str">
        <f t="shared" si="25"/>
        <v/>
      </c>
      <c r="BM27" s="177"/>
      <c r="BN27" s="183" t="str">
        <f t="shared" si="26"/>
        <v/>
      </c>
      <c r="BO27" s="98" t="str">
        <f t="shared" si="27"/>
        <v/>
      </c>
      <c r="BP27" s="99"/>
      <c r="BQ27" s="100" t="str">
        <f t="shared" si="28"/>
        <v/>
      </c>
      <c r="BR27" s="176" t="str">
        <f t="shared" si="29"/>
        <v/>
      </c>
      <c r="BS27" s="177"/>
      <c r="BT27" s="183" t="str">
        <f t="shared" si="30"/>
        <v/>
      </c>
      <c r="BU27" s="98" t="str">
        <f t="shared" si="31"/>
        <v/>
      </c>
      <c r="BV27" s="99"/>
      <c r="BW27" s="100" t="str">
        <f t="shared" si="32"/>
        <v/>
      </c>
      <c r="BX27" s="176" t="str">
        <f t="shared" si="33"/>
        <v/>
      </c>
      <c r="BY27" s="177"/>
      <c r="BZ27" s="183" t="str">
        <f t="shared" si="34"/>
        <v/>
      </c>
      <c r="CA27" s="98" t="str">
        <f t="shared" si="35"/>
        <v/>
      </c>
      <c r="CB27" s="99"/>
      <c r="CC27" s="100" t="str">
        <f t="shared" si="36"/>
        <v/>
      </c>
      <c r="CD27" s="176" t="str">
        <f t="shared" si="37"/>
        <v/>
      </c>
      <c r="CE27" s="177"/>
      <c r="CF27" s="183" t="str">
        <f t="shared" si="38"/>
        <v/>
      </c>
      <c r="CG27" s="98" t="str">
        <f t="shared" si="39"/>
        <v/>
      </c>
      <c r="CH27" s="99"/>
      <c r="CI27" s="100" t="str">
        <f t="shared" si="40"/>
        <v/>
      </c>
      <c r="CJ27" s="176" t="str">
        <f t="shared" si="41"/>
        <v/>
      </c>
      <c r="CK27" s="177"/>
      <c r="CL27" s="183" t="str">
        <f t="shared" si="42"/>
        <v/>
      </c>
      <c r="CM27" s="98" t="str">
        <f t="shared" si="43"/>
        <v/>
      </c>
      <c r="CN27" s="99"/>
      <c r="CO27" s="100" t="str">
        <f t="shared" si="44"/>
        <v/>
      </c>
      <c r="CP27" s="176" t="str">
        <f t="shared" si="45"/>
        <v/>
      </c>
      <c r="CQ27" s="177"/>
      <c r="CR27" s="183" t="str">
        <f t="shared" si="46"/>
        <v/>
      </c>
      <c r="CS27" s="98" t="str">
        <f t="shared" si="47"/>
        <v/>
      </c>
      <c r="CT27" s="99"/>
      <c r="CU27" s="100" t="str">
        <f t="shared" si="48"/>
        <v/>
      </c>
      <c r="CV27" s="176" t="str">
        <f t="shared" si="49"/>
        <v/>
      </c>
      <c r="CW27" s="177"/>
      <c r="CX27" s="183" t="str">
        <f t="shared" si="50"/>
        <v/>
      </c>
      <c r="CY27" s="98" t="str">
        <f t="shared" si="51"/>
        <v/>
      </c>
      <c r="CZ27" s="99"/>
      <c r="DA27" s="100" t="str">
        <f t="shared" si="52"/>
        <v/>
      </c>
      <c r="DB27" s="176" t="str">
        <f t="shared" si="53"/>
        <v/>
      </c>
      <c r="DC27" s="177"/>
      <c r="DD27" s="183" t="str">
        <f t="shared" si="54"/>
        <v/>
      </c>
      <c r="DE27" s="98" t="str">
        <f t="shared" si="55"/>
        <v/>
      </c>
      <c r="DF27" s="99"/>
      <c r="DG27" s="100" t="str">
        <f t="shared" si="56"/>
        <v/>
      </c>
      <c r="DH27" s="176" t="str">
        <f t="shared" si="57"/>
        <v/>
      </c>
      <c r="DI27" s="177"/>
      <c r="DJ27" s="183" t="str">
        <f t="shared" si="58"/>
        <v/>
      </c>
      <c r="DK27" s="98" t="str">
        <f t="shared" si="59"/>
        <v/>
      </c>
      <c r="DL27" s="99"/>
      <c r="DM27" s="100" t="str">
        <f t="shared" si="60"/>
        <v/>
      </c>
      <c r="DN27" s="176" t="str">
        <f t="shared" si="61"/>
        <v/>
      </c>
      <c r="DO27" s="177"/>
      <c r="DP27" s="183" t="str">
        <f t="shared" si="62"/>
        <v/>
      </c>
      <c r="DQ27" s="98" t="str">
        <f t="shared" si="63"/>
        <v/>
      </c>
      <c r="DR27" s="99"/>
      <c r="DS27" s="100" t="str">
        <f t="shared" si="64"/>
        <v/>
      </c>
      <c r="DT27" s="176" t="str">
        <f t="shared" si="65"/>
        <v/>
      </c>
      <c r="DU27" s="177"/>
      <c r="DV27" s="183" t="str">
        <f t="shared" si="66"/>
        <v/>
      </c>
      <c r="DW27" s="98" t="str">
        <f t="shared" si="67"/>
        <v/>
      </c>
      <c r="DX27" s="99"/>
      <c r="DY27" s="100" t="str">
        <f t="shared" si="68"/>
        <v/>
      </c>
      <c r="DZ27" s="176" t="str">
        <f t="shared" si="69"/>
        <v/>
      </c>
      <c r="EA27" s="177"/>
      <c r="EB27" s="183" t="str">
        <f t="shared" si="70"/>
        <v/>
      </c>
      <c r="EC27" s="98" t="str">
        <f t="shared" si="71"/>
        <v/>
      </c>
      <c r="ED27" s="99"/>
      <c r="EE27" s="100" t="str">
        <f t="shared" si="72"/>
        <v/>
      </c>
      <c r="EF27" s="176" t="str">
        <f t="shared" si="73"/>
        <v/>
      </c>
      <c r="EG27" s="177"/>
      <c r="EH27" s="183" t="str">
        <f t="shared" si="74"/>
        <v/>
      </c>
    </row>
    <row r="28" spans="2:138" s="1" customFormat="1" ht="24" customHeight="1" x14ac:dyDescent="0.3">
      <c r="B28" s="6">
        <f t="shared" si="89"/>
        <v>23</v>
      </c>
      <c r="C28" s="28" t="str">
        <f>IF(Candidatos!C26="","",Candidatos!C26)</f>
        <v/>
      </c>
      <c r="D28" s="12"/>
      <c r="E28" s="49" t="str">
        <f t="shared" si="75"/>
        <v/>
      </c>
      <c r="F28" s="12"/>
      <c r="G28" s="176" t="str">
        <f t="shared" si="0"/>
        <v/>
      </c>
      <c r="H28" s="177"/>
      <c r="I28" s="263" t="str">
        <f t="shared" si="76"/>
        <v/>
      </c>
      <c r="J28" s="12"/>
      <c r="K28" s="98" t="str">
        <f t="shared" si="1"/>
        <v/>
      </c>
      <c r="L28" s="99"/>
      <c r="M28" s="100" t="str">
        <f t="shared" si="77"/>
        <v/>
      </c>
      <c r="N28" s="176" t="str">
        <f t="shared" si="2"/>
        <v/>
      </c>
      <c r="O28" s="177"/>
      <c r="P28" s="183" t="str">
        <f t="shared" si="78"/>
        <v/>
      </c>
      <c r="Q28" s="98" t="str">
        <f t="shared" si="3"/>
        <v/>
      </c>
      <c r="R28" s="99"/>
      <c r="S28" s="100" t="str">
        <f t="shared" si="79"/>
        <v/>
      </c>
      <c r="T28" s="176" t="str">
        <f t="shared" si="4"/>
        <v/>
      </c>
      <c r="U28" s="177"/>
      <c r="V28" s="183" t="str">
        <f t="shared" si="80"/>
        <v/>
      </c>
      <c r="W28" s="266">
        <f t="shared" si="81"/>
        <v>0</v>
      </c>
      <c r="X28" s="98" t="str">
        <f t="shared" si="5"/>
        <v/>
      </c>
      <c r="Y28" s="99"/>
      <c r="Z28" s="100" t="str">
        <f t="shared" si="82"/>
        <v/>
      </c>
      <c r="AA28" s="176" t="str">
        <f t="shared" si="6"/>
        <v/>
      </c>
      <c r="AB28" s="177"/>
      <c r="AC28" s="183" t="str">
        <f t="shared" si="83"/>
        <v/>
      </c>
      <c r="AD28" s="98" t="str">
        <f t="shared" si="7"/>
        <v/>
      </c>
      <c r="AE28" s="99"/>
      <c r="AF28" s="100" t="str">
        <f t="shared" si="84"/>
        <v/>
      </c>
      <c r="AG28" s="176" t="str">
        <f t="shared" si="8"/>
        <v/>
      </c>
      <c r="AH28" s="177"/>
      <c r="AI28" s="183" t="str">
        <f t="shared" si="85"/>
        <v/>
      </c>
      <c r="AJ28" s="98" t="str">
        <f t="shared" si="9"/>
        <v/>
      </c>
      <c r="AK28" s="99"/>
      <c r="AL28" s="100" t="str">
        <f t="shared" si="86"/>
        <v/>
      </c>
      <c r="AM28" s="266">
        <f t="shared" si="87"/>
        <v>0</v>
      </c>
      <c r="AN28" s="176" t="str">
        <f t="shared" si="10"/>
        <v/>
      </c>
      <c r="AO28" s="177"/>
      <c r="AP28" s="183" t="str">
        <f t="shared" si="88"/>
        <v/>
      </c>
      <c r="AQ28" s="98" t="str">
        <f t="shared" si="11"/>
        <v/>
      </c>
      <c r="AR28" s="99"/>
      <c r="AS28" s="100" t="str">
        <f t="shared" si="12"/>
        <v/>
      </c>
      <c r="AT28" s="176" t="str">
        <f t="shared" si="13"/>
        <v/>
      </c>
      <c r="AU28" s="177"/>
      <c r="AV28" s="183" t="str">
        <f t="shared" si="14"/>
        <v/>
      </c>
      <c r="AW28" s="98" t="str">
        <f t="shared" si="15"/>
        <v/>
      </c>
      <c r="AX28" s="99"/>
      <c r="AY28" s="100" t="str">
        <f t="shared" si="16"/>
        <v/>
      </c>
      <c r="AZ28" s="176" t="str">
        <f t="shared" si="17"/>
        <v/>
      </c>
      <c r="BA28" s="177"/>
      <c r="BB28" s="183" t="str">
        <f t="shared" si="18"/>
        <v/>
      </c>
      <c r="BC28" s="98" t="str">
        <f t="shared" si="19"/>
        <v/>
      </c>
      <c r="BD28" s="99"/>
      <c r="BE28" s="100" t="str">
        <f t="shared" si="20"/>
        <v/>
      </c>
      <c r="BF28" s="176" t="str">
        <f t="shared" si="21"/>
        <v/>
      </c>
      <c r="BG28" s="177"/>
      <c r="BH28" s="183" t="str">
        <f t="shared" si="22"/>
        <v/>
      </c>
      <c r="BI28" s="98" t="str">
        <f t="shared" si="23"/>
        <v/>
      </c>
      <c r="BJ28" s="99"/>
      <c r="BK28" s="100" t="str">
        <f t="shared" si="24"/>
        <v/>
      </c>
      <c r="BL28" s="176" t="str">
        <f t="shared" si="25"/>
        <v/>
      </c>
      <c r="BM28" s="177"/>
      <c r="BN28" s="183" t="str">
        <f t="shared" si="26"/>
        <v/>
      </c>
      <c r="BO28" s="98" t="str">
        <f t="shared" si="27"/>
        <v/>
      </c>
      <c r="BP28" s="99"/>
      <c r="BQ28" s="100" t="str">
        <f t="shared" si="28"/>
        <v/>
      </c>
      <c r="BR28" s="176" t="str">
        <f t="shared" si="29"/>
        <v/>
      </c>
      <c r="BS28" s="177"/>
      <c r="BT28" s="183" t="str">
        <f t="shared" si="30"/>
        <v/>
      </c>
      <c r="BU28" s="98" t="str">
        <f t="shared" si="31"/>
        <v/>
      </c>
      <c r="BV28" s="99"/>
      <c r="BW28" s="100" t="str">
        <f t="shared" si="32"/>
        <v/>
      </c>
      <c r="BX28" s="176" t="str">
        <f t="shared" si="33"/>
        <v/>
      </c>
      <c r="BY28" s="177"/>
      <c r="BZ28" s="183" t="str">
        <f t="shared" si="34"/>
        <v/>
      </c>
      <c r="CA28" s="98" t="str">
        <f t="shared" si="35"/>
        <v/>
      </c>
      <c r="CB28" s="99"/>
      <c r="CC28" s="100" t="str">
        <f t="shared" si="36"/>
        <v/>
      </c>
      <c r="CD28" s="176" t="str">
        <f t="shared" si="37"/>
        <v/>
      </c>
      <c r="CE28" s="177"/>
      <c r="CF28" s="183" t="str">
        <f t="shared" si="38"/>
        <v/>
      </c>
      <c r="CG28" s="98" t="str">
        <f t="shared" si="39"/>
        <v/>
      </c>
      <c r="CH28" s="99"/>
      <c r="CI28" s="100" t="str">
        <f t="shared" si="40"/>
        <v/>
      </c>
      <c r="CJ28" s="176" t="str">
        <f t="shared" si="41"/>
        <v/>
      </c>
      <c r="CK28" s="177"/>
      <c r="CL28" s="183" t="str">
        <f t="shared" si="42"/>
        <v/>
      </c>
      <c r="CM28" s="98" t="str">
        <f t="shared" si="43"/>
        <v/>
      </c>
      <c r="CN28" s="99"/>
      <c r="CO28" s="100" t="str">
        <f t="shared" si="44"/>
        <v/>
      </c>
      <c r="CP28" s="176" t="str">
        <f t="shared" si="45"/>
        <v/>
      </c>
      <c r="CQ28" s="177"/>
      <c r="CR28" s="183" t="str">
        <f t="shared" si="46"/>
        <v/>
      </c>
      <c r="CS28" s="98" t="str">
        <f t="shared" si="47"/>
        <v/>
      </c>
      <c r="CT28" s="99"/>
      <c r="CU28" s="100" t="str">
        <f t="shared" si="48"/>
        <v/>
      </c>
      <c r="CV28" s="176" t="str">
        <f t="shared" si="49"/>
        <v/>
      </c>
      <c r="CW28" s="177"/>
      <c r="CX28" s="183" t="str">
        <f t="shared" si="50"/>
        <v/>
      </c>
      <c r="CY28" s="98" t="str">
        <f t="shared" si="51"/>
        <v/>
      </c>
      <c r="CZ28" s="99"/>
      <c r="DA28" s="100" t="str">
        <f t="shared" si="52"/>
        <v/>
      </c>
      <c r="DB28" s="176" t="str">
        <f t="shared" si="53"/>
        <v/>
      </c>
      <c r="DC28" s="177"/>
      <c r="DD28" s="183" t="str">
        <f t="shared" si="54"/>
        <v/>
      </c>
      <c r="DE28" s="98" t="str">
        <f t="shared" si="55"/>
        <v/>
      </c>
      <c r="DF28" s="99"/>
      <c r="DG28" s="100" t="str">
        <f t="shared" si="56"/>
        <v/>
      </c>
      <c r="DH28" s="176" t="str">
        <f t="shared" si="57"/>
        <v/>
      </c>
      <c r="DI28" s="177"/>
      <c r="DJ28" s="183" t="str">
        <f t="shared" si="58"/>
        <v/>
      </c>
      <c r="DK28" s="98" t="str">
        <f t="shared" si="59"/>
        <v/>
      </c>
      <c r="DL28" s="99"/>
      <c r="DM28" s="100" t="str">
        <f t="shared" si="60"/>
        <v/>
      </c>
      <c r="DN28" s="176" t="str">
        <f t="shared" si="61"/>
        <v/>
      </c>
      <c r="DO28" s="177"/>
      <c r="DP28" s="183" t="str">
        <f t="shared" si="62"/>
        <v/>
      </c>
      <c r="DQ28" s="98" t="str">
        <f t="shared" si="63"/>
        <v/>
      </c>
      <c r="DR28" s="99"/>
      <c r="DS28" s="100" t="str">
        <f t="shared" si="64"/>
        <v/>
      </c>
      <c r="DT28" s="176" t="str">
        <f t="shared" si="65"/>
        <v/>
      </c>
      <c r="DU28" s="177"/>
      <c r="DV28" s="183" t="str">
        <f t="shared" si="66"/>
        <v/>
      </c>
      <c r="DW28" s="98" t="str">
        <f t="shared" si="67"/>
        <v/>
      </c>
      <c r="DX28" s="99"/>
      <c r="DY28" s="100" t="str">
        <f t="shared" si="68"/>
        <v/>
      </c>
      <c r="DZ28" s="176" t="str">
        <f t="shared" si="69"/>
        <v/>
      </c>
      <c r="EA28" s="177"/>
      <c r="EB28" s="183" t="str">
        <f t="shared" si="70"/>
        <v/>
      </c>
      <c r="EC28" s="98" t="str">
        <f t="shared" si="71"/>
        <v/>
      </c>
      <c r="ED28" s="99"/>
      <c r="EE28" s="100" t="str">
        <f t="shared" si="72"/>
        <v/>
      </c>
      <c r="EF28" s="176" t="str">
        <f t="shared" si="73"/>
        <v/>
      </c>
      <c r="EG28" s="177"/>
      <c r="EH28" s="183" t="str">
        <f t="shared" si="74"/>
        <v/>
      </c>
    </row>
    <row r="29" spans="2:138" s="1" customFormat="1" ht="24" customHeight="1" x14ac:dyDescent="0.3">
      <c r="B29" s="6">
        <f t="shared" si="89"/>
        <v>24</v>
      </c>
      <c r="C29" s="28" t="str">
        <f>IF(Candidatos!C27="","",Candidatos!C27)</f>
        <v/>
      </c>
      <c r="D29" s="12"/>
      <c r="E29" s="49" t="str">
        <f t="shared" si="75"/>
        <v/>
      </c>
      <c r="F29" s="12"/>
      <c r="G29" s="176" t="str">
        <f t="shared" si="0"/>
        <v/>
      </c>
      <c r="H29" s="177"/>
      <c r="I29" s="263" t="str">
        <f t="shared" si="76"/>
        <v/>
      </c>
      <c r="J29" s="12"/>
      <c r="K29" s="98" t="str">
        <f t="shared" si="1"/>
        <v/>
      </c>
      <c r="L29" s="99"/>
      <c r="M29" s="100" t="str">
        <f t="shared" si="77"/>
        <v/>
      </c>
      <c r="N29" s="176" t="str">
        <f t="shared" si="2"/>
        <v/>
      </c>
      <c r="O29" s="177"/>
      <c r="P29" s="183" t="str">
        <f t="shared" si="78"/>
        <v/>
      </c>
      <c r="Q29" s="98" t="str">
        <f t="shared" si="3"/>
        <v/>
      </c>
      <c r="R29" s="99"/>
      <c r="S29" s="100" t="str">
        <f t="shared" si="79"/>
        <v/>
      </c>
      <c r="T29" s="176" t="str">
        <f t="shared" si="4"/>
        <v/>
      </c>
      <c r="U29" s="177"/>
      <c r="V29" s="183" t="str">
        <f t="shared" si="80"/>
        <v/>
      </c>
      <c r="W29" s="266">
        <f t="shared" si="81"/>
        <v>0</v>
      </c>
      <c r="X29" s="98" t="str">
        <f t="shared" si="5"/>
        <v/>
      </c>
      <c r="Y29" s="99"/>
      <c r="Z29" s="100" t="str">
        <f t="shared" si="82"/>
        <v/>
      </c>
      <c r="AA29" s="176" t="str">
        <f t="shared" si="6"/>
        <v/>
      </c>
      <c r="AB29" s="177"/>
      <c r="AC29" s="183" t="str">
        <f t="shared" si="83"/>
        <v/>
      </c>
      <c r="AD29" s="98" t="str">
        <f t="shared" si="7"/>
        <v/>
      </c>
      <c r="AE29" s="99"/>
      <c r="AF29" s="100" t="str">
        <f t="shared" si="84"/>
        <v/>
      </c>
      <c r="AG29" s="176" t="str">
        <f t="shared" si="8"/>
        <v/>
      </c>
      <c r="AH29" s="177"/>
      <c r="AI29" s="183" t="str">
        <f t="shared" si="85"/>
        <v/>
      </c>
      <c r="AJ29" s="98" t="str">
        <f t="shared" si="9"/>
        <v/>
      </c>
      <c r="AK29" s="99"/>
      <c r="AL29" s="100" t="str">
        <f t="shared" si="86"/>
        <v/>
      </c>
      <c r="AM29" s="266">
        <f t="shared" si="87"/>
        <v>0</v>
      </c>
      <c r="AN29" s="176" t="str">
        <f t="shared" si="10"/>
        <v/>
      </c>
      <c r="AO29" s="177"/>
      <c r="AP29" s="183" t="str">
        <f t="shared" si="88"/>
        <v/>
      </c>
      <c r="AQ29" s="98" t="str">
        <f t="shared" si="11"/>
        <v/>
      </c>
      <c r="AR29" s="99"/>
      <c r="AS29" s="100" t="str">
        <f t="shared" si="12"/>
        <v/>
      </c>
      <c r="AT29" s="176" t="str">
        <f t="shared" si="13"/>
        <v/>
      </c>
      <c r="AU29" s="177"/>
      <c r="AV29" s="183" t="str">
        <f t="shared" si="14"/>
        <v/>
      </c>
      <c r="AW29" s="98" t="str">
        <f t="shared" si="15"/>
        <v/>
      </c>
      <c r="AX29" s="99"/>
      <c r="AY29" s="100" t="str">
        <f t="shared" si="16"/>
        <v/>
      </c>
      <c r="AZ29" s="176" t="str">
        <f t="shared" si="17"/>
        <v/>
      </c>
      <c r="BA29" s="177"/>
      <c r="BB29" s="183" t="str">
        <f t="shared" si="18"/>
        <v/>
      </c>
      <c r="BC29" s="98" t="str">
        <f t="shared" si="19"/>
        <v/>
      </c>
      <c r="BD29" s="99"/>
      <c r="BE29" s="100" t="str">
        <f t="shared" si="20"/>
        <v/>
      </c>
      <c r="BF29" s="176" t="str">
        <f t="shared" si="21"/>
        <v/>
      </c>
      <c r="BG29" s="177"/>
      <c r="BH29" s="183" t="str">
        <f t="shared" si="22"/>
        <v/>
      </c>
      <c r="BI29" s="98" t="str">
        <f t="shared" si="23"/>
        <v/>
      </c>
      <c r="BJ29" s="99"/>
      <c r="BK29" s="100" t="str">
        <f t="shared" si="24"/>
        <v/>
      </c>
      <c r="BL29" s="176" t="str">
        <f t="shared" si="25"/>
        <v/>
      </c>
      <c r="BM29" s="177"/>
      <c r="BN29" s="183" t="str">
        <f t="shared" si="26"/>
        <v/>
      </c>
      <c r="BO29" s="98" t="str">
        <f t="shared" si="27"/>
        <v/>
      </c>
      <c r="BP29" s="99"/>
      <c r="BQ29" s="100" t="str">
        <f t="shared" si="28"/>
        <v/>
      </c>
      <c r="BR29" s="176" t="str">
        <f t="shared" si="29"/>
        <v/>
      </c>
      <c r="BS29" s="177"/>
      <c r="BT29" s="183" t="str">
        <f t="shared" si="30"/>
        <v/>
      </c>
      <c r="BU29" s="98" t="str">
        <f t="shared" si="31"/>
        <v/>
      </c>
      <c r="BV29" s="99"/>
      <c r="BW29" s="100" t="str">
        <f t="shared" si="32"/>
        <v/>
      </c>
      <c r="BX29" s="176" t="str">
        <f t="shared" si="33"/>
        <v/>
      </c>
      <c r="BY29" s="177"/>
      <c r="BZ29" s="183" t="str">
        <f t="shared" si="34"/>
        <v/>
      </c>
      <c r="CA29" s="98" t="str">
        <f t="shared" si="35"/>
        <v/>
      </c>
      <c r="CB29" s="99"/>
      <c r="CC29" s="100" t="str">
        <f t="shared" si="36"/>
        <v/>
      </c>
      <c r="CD29" s="176" t="str">
        <f t="shared" si="37"/>
        <v/>
      </c>
      <c r="CE29" s="177"/>
      <c r="CF29" s="183" t="str">
        <f t="shared" si="38"/>
        <v/>
      </c>
      <c r="CG29" s="98" t="str">
        <f t="shared" si="39"/>
        <v/>
      </c>
      <c r="CH29" s="99"/>
      <c r="CI29" s="100" t="str">
        <f t="shared" si="40"/>
        <v/>
      </c>
      <c r="CJ29" s="176" t="str">
        <f t="shared" si="41"/>
        <v/>
      </c>
      <c r="CK29" s="177"/>
      <c r="CL29" s="183" t="str">
        <f t="shared" si="42"/>
        <v/>
      </c>
      <c r="CM29" s="98" t="str">
        <f t="shared" si="43"/>
        <v/>
      </c>
      <c r="CN29" s="99"/>
      <c r="CO29" s="100" t="str">
        <f t="shared" si="44"/>
        <v/>
      </c>
      <c r="CP29" s="176" t="str">
        <f t="shared" si="45"/>
        <v/>
      </c>
      <c r="CQ29" s="177"/>
      <c r="CR29" s="183" t="str">
        <f t="shared" si="46"/>
        <v/>
      </c>
      <c r="CS29" s="98" t="str">
        <f t="shared" si="47"/>
        <v/>
      </c>
      <c r="CT29" s="99"/>
      <c r="CU29" s="100" t="str">
        <f t="shared" si="48"/>
        <v/>
      </c>
      <c r="CV29" s="176" t="str">
        <f t="shared" si="49"/>
        <v/>
      </c>
      <c r="CW29" s="177"/>
      <c r="CX29" s="183" t="str">
        <f t="shared" si="50"/>
        <v/>
      </c>
      <c r="CY29" s="98" t="str">
        <f t="shared" si="51"/>
        <v/>
      </c>
      <c r="CZ29" s="99"/>
      <c r="DA29" s="100" t="str">
        <f t="shared" si="52"/>
        <v/>
      </c>
      <c r="DB29" s="176" t="str">
        <f t="shared" si="53"/>
        <v/>
      </c>
      <c r="DC29" s="177"/>
      <c r="DD29" s="183" t="str">
        <f t="shared" si="54"/>
        <v/>
      </c>
      <c r="DE29" s="98" t="str">
        <f t="shared" si="55"/>
        <v/>
      </c>
      <c r="DF29" s="99"/>
      <c r="DG29" s="100" t="str">
        <f t="shared" si="56"/>
        <v/>
      </c>
      <c r="DH29" s="176" t="str">
        <f t="shared" si="57"/>
        <v/>
      </c>
      <c r="DI29" s="177"/>
      <c r="DJ29" s="183" t="str">
        <f t="shared" si="58"/>
        <v/>
      </c>
      <c r="DK29" s="98" t="str">
        <f t="shared" si="59"/>
        <v/>
      </c>
      <c r="DL29" s="99"/>
      <c r="DM29" s="100" t="str">
        <f t="shared" si="60"/>
        <v/>
      </c>
      <c r="DN29" s="176" t="str">
        <f t="shared" si="61"/>
        <v/>
      </c>
      <c r="DO29" s="177"/>
      <c r="DP29" s="183" t="str">
        <f t="shared" si="62"/>
        <v/>
      </c>
      <c r="DQ29" s="98" t="str">
        <f t="shared" si="63"/>
        <v/>
      </c>
      <c r="DR29" s="99"/>
      <c r="DS29" s="100" t="str">
        <f t="shared" si="64"/>
        <v/>
      </c>
      <c r="DT29" s="176" t="str">
        <f t="shared" si="65"/>
        <v/>
      </c>
      <c r="DU29" s="177"/>
      <c r="DV29" s="183" t="str">
        <f t="shared" si="66"/>
        <v/>
      </c>
      <c r="DW29" s="98" t="str">
        <f t="shared" si="67"/>
        <v/>
      </c>
      <c r="DX29" s="99"/>
      <c r="DY29" s="100" t="str">
        <f t="shared" si="68"/>
        <v/>
      </c>
      <c r="DZ29" s="176" t="str">
        <f t="shared" si="69"/>
        <v/>
      </c>
      <c r="EA29" s="177"/>
      <c r="EB29" s="183" t="str">
        <f t="shared" si="70"/>
        <v/>
      </c>
      <c r="EC29" s="98" t="str">
        <f t="shared" si="71"/>
        <v/>
      </c>
      <c r="ED29" s="99"/>
      <c r="EE29" s="100" t="str">
        <f t="shared" si="72"/>
        <v/>
      </c>
      <c r="EF29" s="176" t="str">
        <f t="shared" si="73"/>
        <v/>
      </c>
      <c r="EG29" s="177"/>
      <c r="EH29" s="183" t="str">
        <f t="shared" si="74"/>
        <v/>
      </c>
    </row>
    <row r="30" spans="2:138" s="1" customFormat="1" ht="24" customHeight="1" x14ac:dyDescent="0.3">
      <c r="B30" s="6">
        <f t="shared" si="89"/>
        <v>25</v>
      </c>
      <c r="C30" s="28" t="str">
        <f>IF(Candidatos!C28="","",Candidatos!C28)</f>
        <v/>
      </c>
      <c r="D30" s="12"/>
      <c r="E30" s="49" t="str">
        <f t="shared" si="75"/>
        <v/>
      </c>
      <c r="F30" s="12"/>
      <c r="G30" s="176" t="str">
        <f t="shared" si="0"/>
        <v/>
      </c>
      <c r="H30" s="177"/>
      <c r="I30" s="263" t="str">
        <f t="shared" si="76"/>
        <v/>
      </c>
      <c r="J30" s="12"/>
      <c r="K30" s="98" t="str">
        <f t="shared" si="1"/>
        <v/>
      </c>
      <c r="L30" s="99"/>
      <c r="M30" s="100" t="str">
        <f t="shared" si="77"/>
        <v/>
      </c>
      <c r="N30" s="176" t="str">
        <f t="shared" si="2"/>
        <v/>
      </c>
      <c r="O30" s="177"/>
      <c r="P30" s="183" t="str">
        <f t="shared" si="78"/>
        <v/>
      </c>
      <c r="Q30" s="98" t="str">
        <f t="shared" si="3"/>
        <v/>
      </c>
      <c r="R30" s="99"/>
      <c r="S30" s="100" t="str">
        <f t="shared" si="79"/>
        <v/>
      </c>
      <c r="T30" s="176" t="str">
        <f t="shared" si="4"/>
        <v/>
      </c>
      <c r="U30" s="177"/>
      <c r="V30" s="183" t="str">
        <f t="shared" si="80"/>
        <v/>
      </c>
      <c r="W30" s="266">
        <f t="shared" si="81"/>
        <v>0</v>
      </c>
      <c r="X30" s="98" t="str">
        <f t="shared" si="5"/>
        <v/>
      </c>
      <c r="Y30" s="99"/>
      <c r="Z30" s="100" t="str">
        <f t="shared" si="82"/>
        <v/>
      </c>
      <c r="AA30" s="176" t="str">
        <f t="shared" si="6"/>
        <v/>
      </c>
      <c r="AB30" s="177"/>
      <c r="AC30" s="183" t="str">
        <f t="shared" si="83"/>
        <v/>
      </c>
      <c r="AD30" s="98" t="str">
        <f t="shared" si="7"/>
        <v/>
      </c>
      <c r="AE30" s="99"/>
      <c r="AF30" s="100" t="str">
        <f t="shared" si="84"/>
        <v/>
      </c>
      <c r="AG30" s="176" t="str">
        <f t="shared" si="8"/>
        <v/>
      </c>
      <c r="AH30" s="177"/>
      <c r="AI30" s="183" t="str">
        <f t="shared" si="85"/>
        <v/>
      </c>
      <c r="AJ30" s="98" t="str">
        <f t="shared" si="9"/>
        <v/>
      </c>
      <c r="AK30" s="99"/>
      <c r="AL30" s="100" t="str">
        <f t="shared" si="86"/>
        <v/>
      </c>
      <c r="AM30" s="266">
        <f t="shared" si="87"/>
        <v>0</v>
      </c>
      <c r="AN30" s="176" t="str">
        <f t="shared" si="10"/>
        <v/>
      </c>
      <c r="AO30" s="177"/>
      <c r="AP30" s="183" t="str">
        <f t="shared" si="88"/>
        <v/>
      </c>
      <c r="AQ30" s="98" t="str">
        <f t="shared" si="11"/>
        <v/>
      </c>
      <c r="AR30" s="99"/>
      <c r="AS30" s="100" t="str">
        <f t="shared" si="12"/>
        <v/>
      </c>
      <c r="AT30" s="176" t="str">
        <f t="shared" si="13"/>
        <v/>
      </c>
      <c r="AU30" s="177"/>
      <c r="AV30" s="183" t="str">
        <f t="shared" si="14"/>
        <v/>
      </c>
      <c r="AW30" s="98" t="str">
        <f t="shared" si="15"/>
        <v/>
      </c>
      <c r="AX30" s="99"/>
      <c r="AY30" s="100" t="str">
        <f t="shared" si="16"/>
        <v/>
      </c>
      <c r="AZ30" s="176" t="str">
        <f t="shared" si="17"/>
        <v/>
      </c>
      <c r="BA30" s="177"/>
      <c r="BB30" s="183" t="str">
        <f t="shared" si="18"/>
        <v/>
      </c>
      <c r="BC30" s="98" t="str">
        <f t="shared" si="19"/>
        <v/>
      </c>
      <c r="BD30" s="99"/>
      <c r="BE30" s="100" t="str">
        <f t="shared" si="20"/>
        <v/>
      </c>
      <c r="BF30" s="176" t="str">
        <f t="shared" si="21"/>
        <v/>
      </c>
      <c r="BG30" s="177"/>
      <c r="BH30" s="183" t="str">
        <f t="shared" si="22"/>
        <v/>
      </c>
      <c r="BI30" s="98" t="str">
        <f t="shared" si="23"/>
        <v/>
      </c>
      <c r="BJ30" s="99"/>
      <c r="BK30" s="100" t="str">
        <f t="shared" si="24"/>
        <v/>
      </c>
      <c r="BL30" s="176" t="str">
        <f t="shared" si="25"/>
        <v/>
      </c>
      <c r="BM30" s="177"/>
      <c r="BN30" s="183" t="str">
        <f t="shared" si="26"/>
        <v/>
      </c>
      <c r="BO30" s="98" t="str">
        <f t="shared" si="27"/>
        <v/>
      </c>
      <c r="BP30" s="99"/>
      <c r="BQ30" s="100" t="str">
        <f t="shared" si="28"/>
        <v/>
      </c>
      <c r="BR30" s="176" t="str">
        <f t="shared" si="29"/>
        <v/>
      </c>
      <c r="BS30" s="177"/>
      <c r="BT30" s="183" t="str">
        <f t="shared" si="30"/>
        <v/>
      </c>
      <c r="BU30" s="98" t="str">
        <f t="shared" si="31"/>
        <v/>
      </c>
      <c r="BV30" s="99"/>
      <c r="BW30" s="100" t="str">
        <f t="shared" si="32"/>
        <v/>
      </c>
      <c r="BX30" s="176" t="str">
        <f t="shared" si="33"/>
        <v/>
      </c>
      <c r="BY30" s="177"/>
      <c r="BZ30" s="183" t="str">
        <f t="shared" si="34"/>
        <v/>
      </c>
      <c r="CA30" s="98" t="str">
        <f t="shared" si="35"/>
        <v/>
      </c>
      <c r="CB30" s="99"/>
      <c r="CC30" s="100" t="str">
        <f t="shared" si="36"/>
        <v/>
      </c>
      <c r="CD30" s="176" t="str">
        <f t="shared" si="37"/>
        <v/>
      </c>
      <c r="CE30" s="177"/>
      <c r="CF30" s="183" t="str">
        <f t="shared" si="38"/>
        <v/>
      </c>
      <c r="CG30" s="98" t="str">
        <f t="shared" si="39"/>
        <v/>
      </c>
      <c r="CH30" s="99"/>
      <c r="CI30" s="100" t="str">
        <f t="shared" si="40"/>
        <v/>
      </c>
      <c r="CJ30" s="176" t="str">
        <f t="shared" si="41"/>
        <v/>
      </c>
      <c r="CK30" s="177"/>
      <c r="CL30" s="183" t="str">
        <f t="shared" si="42"/>
        <v/>
      </c>
      <c r="CM30" s="98" t="str">
        <f t="shared" si="43"/>
        <v/>
      </c>
      <c r="CN30" s="99"/>
      <c r="CO30" s="100" t="str">
        <f t="shared" si="44"/>
        <v/>
      </c>
      <c r="CP30" s="176" t="str">
        <f t="shared" si="45"/>
        <v/>
      </c>
      <c r="CQ30" s="177"/>
      <c r="CR30" s="183" t="str">
        <f t="shared" si="46"/>
        <v/>
      </c>
      <c r="CS30" s="98" t="str">
        <f t="shared" si="47"/>
        <v/>
      </c>
      <c r="CT30" s="99"/>
      <c r="CU30" s="100" t="str">
        <f t="shared" si="48"/>
        <v/>
      </c>
      <c r="CV30" s="176" t="str">
        <f t="shared" si="49"/>
        <v/>
      </c>
      <c r="CW30" s="177"/>
      <c r="CX30" s="183" t="str">
        <f t="shared" si="50"/>
        <v/>
      </c>
      <c r="CY30" s="98" t="str">
        <f t="shared" si="51"/>
        <v/>
      </c>
      <c r="CZ30" s="99"/>
      <c r="DA30" s="100" t="str">
        <f t="shared" si="52"/>
        <v/>
      </c>
      <c r="DB30" s="176" t="str">
        <f t="shared" si="53"/>
        <v/>
      </c>
      <c r="DC30" s="177"/>
      <c r="DD30" s="183" t="str">
        <f t="shared" si="54"/>
        <v/>
      </c>
      <c r="DE30" s="98" t="str">
        <f t="shared" si="55"/>
        <v/>
      </c>
      <c r="DF30" s="99"/>
      <c r="DG30" s="100" t="str">
        <f t="shared" si="56"/>
        <v/>
      </c>
      <c r="DH30" s="176" t="str">
        <f t="shared" si="57"/>
        <v/>
      </c>
      <c r="DI30" s="177"/>
      <c r="DJ30" s="183" t="str">
        <f t="shared" si="58"/>
        <v/>
      </c>
      <c r="DK30" s="98" t="str">
        <f t="shared" si="59"/>
        <v/>
      </c>
      <c r="DL30" s="99"/>
      <c r="DM30" s="100" t="str">
        <f t="shared" si="60"/>
        <v/>
      </c>
      <c r="DN30" s="176" t="str">
        <f t="shared" si="61"/>
        <v/>
      </c>
      <c r="DO30" s="177"/>
      <c r="DP30" s="183" t="str">
        <f t="shared" si="62"/>
        <v/>
      </c>
      <c r="DQ30" s="98" t="str">
        <f t="shared" si="63"/>
        <v/>
      </c>
      <c r="DR30" s="99"/>
      <c r="DS30" s="100" t="str">
        <f t="shared" si="64"/>
        <v/>
      </c>
      <c r="DT30" s="176" t="str">
        <f t="shared" si="65"/>
        <v/>
      </c>
      <c r="DU30" s="177"/>
      <c r="DV30" s="183" t="str">
        <f t="shared" si="66"/>
        <v/>
      </c>
      <c r="DW30" s="98" t="str">
        <f t="shared" si="67"/>
        <v/>
      </c>
      <c r="DX30" s="99"/>
      <c r="DY30" s="100" t="str">
        <f t="shared" si="68"/>
        <v/>
      </c>
      <c r="DZ30" s="176" t="str">
        <f t="shared" si="69"/>
        <v/>
      </c>
      <c r="EA30" s="177"/>
      <c r="EB30" s="183" t="str">
        <f t="shared" si="70"/>
        <v/>
      </c>
      <c r="EC30" s="98" t="str">
        <f t="shared" si="71"/>
        <v/>
      </c>
      <c r="ED30" s="99"/>
      <c r="EE30" s="100" t="str">
        <f t="shared" si="72"/>
        <v/>
      </c>
      <c r="EF30" s="176" t="str">
        <f t="shared" si="73"/>
        <v/>
      </c>
      <c r="EG30" s="177"/>
      <c r="EH30" s="183" t="str">
        <f t="shared" si="74"/>
        <v/>
      </c>
    </row>
    <row r="31" spans="2:138" s="1" customFormat="1" ht="24" customHeight="1" x14ac:dyDescent="0.3">
      <c r="B31" s="6">
        <f t="shared" si="89"/>
        <v>26</v>
      </c>
      <c r="C31" s="28" t="str">
        <f>IF(Candidatos!C29="","",Candidatos!C29)</f>
        <v/>
      </c>
      <c r="D31" s="12"/>
      <c r="E31" s="49" t="str">
        <f t="shared" si="75"/>
        <v/>
      </c>
      <c r="F31" s="12"/>
      <c r="G31" s="176" t="str">
        <f t="shared" si="0"/>
        <v/>
      </c>
      <c r="H31" s="177"/>
      <c r="I31" s="263" t="str">
        <f t="shared" si="76"/>
        <v/>
      </c>
      <c r="J31" s="12"/>
      <c r="K31" s="98" t="str">
        <f t="shared" si="1"/>
        <v/>
      </c>
      <c r="L31" s="99"/>
      <c r="M31" s="100" t="str">
        <f t="shared" si="77"/>
        <v/>
      </c>
      <c r="N31" s="176" t="str">
        <f t="shared" si="2"/>
        <v/>
      </c>
      <c r="O31" s="177"/>
      <c r="P31" s="183" t="str">
        <f t="shared" si="78"/>
        <v/>
      </c>
      <c r="Q31" s="98" t="str">
        <f t="shared" si="3"/>
        <v/>
      </c>
      <c r="R31" s="99"/>
      <c r="S31" s="100" t="str">
        <f t="shared" si="79"/>
        <v/>
      </c>
      <c r="T31" s="176" t="str">
        <f t="shared" si="4"/>
        <v/>
      </c>
      <c r="U31" s="177"/>
      <c r="V31" s="183" t="str">
        <f t="shared" si="80"/>
        <v/>
      </c>
      <c r="W31" s="266">
        <f t="shared" si="81"/>
        <v>0</v>
      </c>
      <c r="X31" s="98" t="str">
        <f t="shared" si="5"/>
        <v/>
      </c>
      <c r="Y31" s="99"/>
      <c r="Z31" s="100" t="str">
        <f t="shared" si="82"/>
        <v/>
      </c>
      <c r="AA31" s="176" t="str">
        <f t="shared" si="6"/>
        <v/>
      </c>
      <c r="AB31" s="177"/>
      <c r="AC31" s="183" t="str">
        <f t="shared" si="83"/>
        <v/>
      </c>
      <c r="AD31" s="98" t="str">
        <f t="shared" si="7"/>
        <v/>
      </c>
      <c r="AE31" s="99"/>
      <c r="AF31" s="100" t="str">
        <f t="shared" si="84"/>
        <v/>
      </c>
      <c r="AG31" s="176" t="str">
        <f t="shared" si="8"/>
        <v/>
      </c>
      <c r="AH31" s="177"/>
      <c r="AI31" s="183" t="str">
        <f t="shared" si="85"/>
        <v/>
      </c>
      <c r="AJ31" s="98" t="str">
        <f t="shared" si="9"/>
        <v/>
      </c>
      <c r="AK31" s="99"/>
      <c r="AL31" s="100" t="str">
        <f t="shared" si="86"/>
        <v/>
      </c>
      <c r="AM31" s="266">
        <f t="shared" si="87"/>
        <v>0</v>
      </c>
      <c r="AN31" s="176" t="str">
        <f t="shared" si="10"/>
        <v/>
      </c>
      <c r="AO31" s="177"/>
      <c r="AP31" s="183" t="str">
        <f t="shared" si="88"/>
        <v/>
      </c>
      <c r="AQ31" s="98" t="str">
        <f t="shared" si="11"/>
        <v/>
      </c>
      <c r="AR31" s="99"/>
      <c r="AS31" s="100" t="str">
        <f t="shared" si="12"/>
        <v/>
      </c>
      <c r="AT31" s="176" t="str">
        <f t="shared" si="13"/>
        <v/>
      </c>
      <c r="AU31" s="177"/>
      <c r="AV31" s="183" t="str">
        <f t="shared" si="14"/>
        <v/>
      </c>
      <c r="AW31" s="98" t="str">
        <f t="shared" si="15"/>
        <v/>
      </c>
      <c r="AX31" s="99"/>
      <c r="AY31" s="100" t="str">
        <f t="shared" si="16"/>
        <v/>
      </c>
      <c r="AZ31" s="176" t="str">
        <f t="shared" si="17"/>
        <v/>
      </c>
      <c r="BA31" s="177"/>
      <c r="BB31" s="183" t="str">
        <f t="shared" si="18"/>
        <v/>
      </c>
      <c r="BC31" s="98" t="str">
        <f t="shared" si="19"/>
        <v/>
      </c>
      <c r="BD31" s="99"/>
      <c r="BE31" s="100" t="str">
        <f t="shared" si="20"/>
        <v/>
      </c>
      <c r="BF31" s="176" t="str">
        <f t="shared" si="21"/>
        <v/>
      </c>
      <c r="BG31" s="177"/>
      <c r="BH31" s="183" t="str">
        <f t="shared" si="22"/>
        <v/>
      </c>
      <c r="BI31" s="98" t="str">
        <f t="shared" si="23"/>
        <v/>
      </c>
      <c r="BJ31" s="99"/>
      <c r="BK31" s="100" t="str">
        <f t="shared" si="24"/>
        <v/>
      </c>
      <c r="BL31" s="176" t="str">
        <f t="shared" si="25"/>
        <v/>
      </c>
      <c r="BM31" s="177"/>
      <c r="BN31" s="183" t="str">
        <f t="shared" si="26"/>
        <v/>
      </c>
      <c r="BO31" s="98" t="str">
        <f t="shared" si="27"/>
        <v/>
      </c>
      <c r="BP31" s="99"/>
      <c r="BQ31" s="100" t="str">
        <f t="shared" si="28"/>
        <v/>
      </c>
      <c r="BR31" s="176" t="str">
        <f t="shared" si="29"/>
        <v/>
      </c>
      <c r="BS31" s="177"/>
      <c r="BT31" s="183" t="str">
        <f t="shared" si="30"/>
        <v/>
      </c>
      <c r="BU31" s="98" t="str">
        <f t="shared" si="31"/>
        <v/>
      </c>
      <c r="BV31" s="99"/>
      <c r="BW31" s="100" t="str">
        <f t="shared" si="32"/>
        <v/>
      </c>
      <c r="BX31" s="176" t="str">
        <f t="shared" si="33"/>
        <v/>
      </c>
      <c r="BY31" s="177"/>
      <c r="BZ31" s="183" t="str">
        <f t="shared" si="34"/>
        <v/>
      </c>
      <c r="CA31" s="98" t="str">
        <f t="shared" si="35"/>
        <v/>
      </c>
      <c r="CB31" s="99"/>
      <c r="CC31" s="100" t="str">
        <f t="shared" si="36"/>
        <v/>
      </c>
      <c r="CD31" s="176" t="str">
        <f t="shared" si="37"/>
        <v/>
      </c>
      <c r="CE31" s="177"/>
      <c r="CF31" s="183" t="str">
        <f t="shared" si="38"/>
        <v/>
      </c>
      <c r="CG31" s="98" t="str">
        <f t="shared" si="39"/>
        <v/>
      </c>
      <c r="CH31" s="99"/>
      <c r="CI31" s="100" t="str">
        <f t="shared" si="40"/>
        <v/>
      </c>
      <c r="CJ31" s="176" t="str">
        <f t="shared" si="41"/>
        <v/>
      </c>
      <c r="CK31" s="177"/>
      <c r="CL31" s="183" t="str">
        <f t="shared" si="42"/>
        <v/>
      </c>
      <c r="CM31" s="98" t="str">
        <f t="shared" si="43"/>
        <v/>
      </c>
      <c r="CN31" s="99"/>
      <c r="CO31" s="100" t="str">
        <f t="shared" si="44"/>
        <v/>
      </c>
      <c r="CP31" s="176" t="str">
        <f t="shared" si="45"/>
        <v/>
      </c>
      <c r="CQ31" s="177"/>
      <c r="CR31" s="183" t="str">
        <f t="shared" si="46"/>
        <v/>
      </c>
      <c r="CS31" s="98" t="str">
        <f t="shared" si="47"/>
        <v/>
      </c>
      <c r="CT31" s="99"/>
      <c r="CU31" s="100" t="str">
        <f t="shared" si="48"/>
        <v/>
      </c>
      <c r="CV31" s="176" t="str">
        <f t="shared" si="49"/>
        <v/>
      </c>
      <c r="CW31" s="177"/>
      <c r="CX31" s="183" t="str">
        <f t="shared" si="50"/>
        <v/>
      </c>
      <c r="CY31" s="98" t="str">
        <f t="shared" si="51"/>
        <v/>
      </c>
      <c r="CZ31" s="99"/>
      <c r="DA31" s="100" t="str">
        <f t="shared" si="52"/>
        <v/>
      </c>
      <c r="DB31" s="176" t="str">
        <f t="shared" si="53"/>
        <v/>
      </c>
      <c r="DC31" s="177"/>
      <c r="DD31" s="183" t="str">
        <f t="shared" si="54"/>
        <v/>
      </c>
      <c r="DE31" s="98" t="str">
        <f t="shared" si="55"/>
        <v/>
      </c>
      <c r="DF31" s="99"/>
      <c r="DG31" s="100" t="str">
        <f t="shared" si="56"/>
        <v/>
      </c>
      <c r="DH31" s="176" t="str">
        <f t="shared" si="57"/>
        <v/>
      </c>
      <c r="DI31" s="177"/>
      <c r="DJ31" s="183" t="str">
        <f t="shared" si="58"/>
        <v/>
      </c>
      <c r="DK31" s="98" t="str">
        <f t="shared" si="59"/>
        <v/>
      </c>
      <c r="DL31" s="99"/>
      <c r="DM31" s="100" t="str">
        <f t="shared" si="60"/>
        <v/>
      </c>
      <c r="DN31" s="176" t="str">
        <f t="shared" si="61"/>
        <v/>
      </c>
      <c r="DO31" s="177"/>
      <c r="DP31" s="183" t="str">
        <f t="shared" si="62"/>
        <v/>
      </c>
      <c r="DQ31" s="98" t="str">
        <f t="shared" si="63"/>
        <v/>
      </c>
      <c r="DR31" s="99"/>
      <c r="DS31" s="100" t="str">
        <f t="shared" si="64"/>
        <v/>
      </c>
      <c r="DT31" s="176" t="str">
        <f t="shared" si="65"/>
        <v/>
      </c>
      <c r="DU31" s="177"/>
      <c r="DV31" s="183" t="str">
        <f t="shared" si="66"/>
        <v/>
      </c>
      <c r="DW31" s="98" t="str">
        <f t="shared" si="67"/>
        <v/>
      </c>
      <c r="DX31" s="99"/>
      <c r="DY31" s="100" t="str">
        <f t="shared" si="68"/>
        <v/>
      </c>
      <c r="DZ31" s="176" t="str">
        <f t="shared" si="69"/>
        <v/>
      </c>
      <c r="EA31" s="177"/>
      <c r="EB31" s="183" t="str">
        <f t="shared" si="70"/>
        <v/>
      </c>
      <c r="EC31" s="98" t="str">
        <f t="shared" si="71"/>
        <v/>
      </c>
      <c r="ED31" s="99"/>
      <c r="EE31" s="100" t="str">
        <f t="shared" si="72"/>
        <v/>
      </c>
      <c r="EF31" s="176" t="str">
        <f t="shared" si="73"/>
        <v/>
      </c>
      <c r="EG31" s="177"/>
      <c r="EH31" s="183" t="str">
        <f t="shared" si="74"/>
        <v/>
      </c>
    </row>
    <row r="32" spans="2:138" s="1" customFormat="1" ht="24" customHeight="1" x14ac:dyDescent="0.3">
      <c r="B32" s="6">
        <f t="shared" si="89"/>
        <v>27</v>
      </c>
      <c r="C32" s="28" t="str">
        <f>IF(Candidatos!C30="","",Candidatos!C30)</f>
        <v/>
      </c>
      <c r="D32" s="12"/>
      <c r="E32" s="49" t="str">
        <f t="shared" si="75"/>
        <v/>
      </c>
      <c r="F32" s="12"/>
      <c r="G32" s="176" t="str">
        <f t="shared" si="0"/>
        <v/>
      </c>
      <c r="H32" s="177"/>
      <c r="I32" s="263" t="str">
        <f t="shared" si="76"/>
        <v/>
      </c>
      <c r="J32" s="12"/>
      <c r="K32" s="98" t="str">
        <f t="shared" si="1"/>
        <v/>
      </c>
      <c r="L32" s="99"/>
      <c r="M32" s="100" t="str">
        <f t="shared" si="77"/>
        <v/>
      </c>
      <c r="N32" s="176" t="str">
        <f t="shared" si="2"/>
        <v/>
      </c>
      <c r="O32" s="177"/>
      <c r="P32" s="183" t="str">
        <f t="shared" si="78"/>
        <v/>
      </c>
      <c r="Q32" s="98" t="str">
        <f t="shared" si="3"/>
        <v/>
      </c>
      <c r="R32" s="99"/>
      <c r="S32" s="100" t="str">
        <f t="shared" si="79"/>
        <v/>
      </c>
      <c r="T32" s="176" t="str">
        <f t="shared" si="4"/>
        <v/>
      </c>
      <c r="U32" s="177"/>
      <c r="V32" s="183" t="str">
        <f t="shared" si="80"/>
        <v/>
      </c>
      <c r="W32" s="266">
        <f t="shared" si="81"/>
        <v>0</v>
      </c>
      <c r="X32" s="98" t="str">
        <f t="shared" si="5"/>
        <v/>
      </c>
      <c r="Y32" s="99"/>
      <c r="Z32" s="100" t="str">
        <f t="shared" si="82"/>
        <v/>
      </c>
      <c r="AA32" s="176" t="str">
        <f t="shared" si="6"/>
        <v/>
      </c>
      <c r="AB32" s="177"/>
      <c r="AC32" s="183" t="str">
        <f t="shared" si="83"/>
        <v/>
      </c>
      <c r="AD32" s="98" t="str">
        <f t="shared" si="7"/>
        <v/>
      </c>
      <c r="AE32" s="99"/>
      <c r="AF32" s="100" t="str">
        <f t="shared" si="84"/>
        <v/>
      </c>
      <c r="AG32" s="176" t="str">
        <f t="shared" si="8"/>
        <v/>
      </c>
      <c r="AH32" s="177"/>
      <c r="AI32" s="183" t="str">
        <f t="shared" si="85"/>
        <v/>
      </c>
      <c r="AJ32" s="98" t="str">
        <f t="shared" si="9"/>
        <v/>
      </c>
      <c r="AK32" s="99"/>
      <c r="AL32" s="100" t="str">
        <f t="shared" si="86"/>
        <v/>
      </c>
      <c r="AM32" s="266">
        <f t="shared" si="87"/>
        <v>0</v>
      </c>
      <c r="AN32" s="176" t="str">
        <f t="shared" si="10"/>
        <v/>
      </c>
      <c r="AO32" s="177"/>
      <c r="AP32" s="183" t="str">
        <f t="shared" si="88"/>
        <v/>
      </c>
      <c r="AQ32" s="98" t="str">
        <f t="shared" si="11"/>
        <v/>
      </c>
      <c r="AR32" s="99"/>
      <c r="AS32" s="100" t="str">
        <f t="shared" si="12"/>
        <v/>
      </c>
      <c r="AT32" s="176" t="str">
        <f t="shared" si="13"/>
        <v/>
      </c>
      <c r="AU32" s="177"/>
      <c r="AV32" s="183" t="str">
        <f t="shared" si="14"/>
        <v/>
      </c>
      <c r="AW32" s="98" t="str">
        <f t="shared" si="15"/>
        <v/>
      </c>
      <c r="AX32" s="99"/>
      <c r="AY32" s="100" t="str">
        <f t="shared" si="16"/>
        <v/>
      </c>
      <c r="AZ32" s="176" t="str">
        <f t="shared" si="17"/>
        <v/>
      </c>
      <c r="BA32" s="177"/>
      <c r="BB32" s="183" t="str">
        <f t="shared" si="18"/>
        <v/>
      </c>
      <c r="BC32" s="98" t="str">
        <f t="shared" si="19"/>
        <v/>
      </c>
      <c r="BD32" s="99"/>
      <c r="BE32" s="100" t="str">
        <f t="shared" si="20"/>
        <v/>
      </c>
      <c r="BF32" s="176" t="str">
        <f t="shared" si="21"/>
        <v/>
      </c>
      <c r="BG32" s="177"/>
      <c r="BH32" s="183" t="str">
        <f t="shared" si="22"/>
        <v/>
      </c>
      <c r="BI32" s="98" t="str">
        <f t="shared" si="23"/>
        <v/>
      </c>
      <c r="BJ32" s="99"/>
      <c r="BK32" s="100" t="str">
        <f t="shared" si="24"/>
        <v/>
      </c>
      <c r="BL32" s="176" t="str">
        <f t="shared" si="25"/>
        <v/>
      </c>
      <c r="BM32" s="177"/>
      <c r="BN32" s="183" t="str">
        <f t="shared" si="26"/>
        <v/>
      </c>
      <c r="BO32" s="98" t="str">
        <f t="shared" si="27"/>
        <v/>
      </c>
      <c r="BP32" s="99"/>
      <c r="BQ32" s="100" t="str">
        <f t="shared" si="28"/>
        <v/>
      </c>
      <c r="BR32" s="176" t="str">
        <f t="shared" si="29"/>
        <v/>
      </c>
      <c r="BS32" s="177"/>
      <c r="BT32" s="183" t="str">
        <f t="shared" si="30"/>
        <v/>
      </c>
      <c r="BU32" s="98" t="str">
        <f t="shared" si="31"/>
        <v/>
      </c>
      <c r="BV32" s="99"/>
      <c r="BW32" s="100" t="str">
        <f t="shared" si="32"/>
        <v/>
      </c>
      <c r="BX32" s="176" t="str">
        <f t="shared" si="33"/>
        <v/>
      </c>
      <c r="BY32" s="177"/>
      <c r="BZ32" s="183" t="str">
        <f t="shared" si="34"/>
        <v/>
      </c>
      <c r="CA32" s="98" t="str">
        <f t="shared" si="35"/>
        <v/>
      </c>
      <c r="CB32" s="99"/>
      <c r="CC32" s="100" t="str">
        <f t="shared" si="36"/>
        <v/>
      </c>
      <c r="CD32" s="176" t="str">
        <f t="shared" si="37"/>
        <v/>
      </c>
      <c r="CE32" s="177"/>
      <c r="CF32" s="183" t="str">
        <f t="shared" si="38"/>
        <v/>
      </c>
      <c r="CG32" s="98" t="str">
        <f t="shared" si="39"/>
        <v/>
      </c>
      <c r="CH32" s="99"/>
      <c r="CI32" s="100" t="str">
        <f t="shared" si="40"/>
        <v/>
      </c>
      <c r="CJ32" s="176" t="str">
        <f t="shared" si="41"/>
        <v/>
      </c>
      <c r="CK32" s="177"/>
      <c r="CL32" s="183" t="str">
        <f t="shared" si="42"/>
        <v/>
      </c>
      <c r="CM32" s="98" t="str">
        <f t="shared" si="43"/>
        <v/>
      </c>
      <c r="CN32" s="99"/>
      <c r="CO32" s="100" t="str">
        <f t="shared" si="44"/>
        <v/>
      </c>
      <c r="CP32" s="176" t="str">
        <f t="shared" si="45"/>
        <v/>
      </c>
      <c r="CQ32" s="177"/>
      <c r="CR32" s="183" t="str">
        <f t="shared" si="46"/>
        <v/>
      </c>
      <c r="CS32" s="98" t="str">
        <f t="shared" si="47"/>
        <v/>
      </c>
      <c r="CT32" s="99"/>
      <c r="CU32" s="100" t="str">
        <f t="shared" si="48"/>
        <v/>
      </c>
      <c r="CV32" s="176" t="str">
        <f t="shared" si="49"/>
        <v/>
      </c>
      <c r="CW32" s="177"/>
      <c r="CX32" s="183" t="str">
        <f t="shared" si="50"/>
        <v/>
      </c>
      <c r="CY32" s="98" t="str">
        <f t="shared" si="51"/>
        <v/>
      </c>
      <c r="CZ32" s="99"/>
      <c r="DA32" s="100" t="str">
        <f t="shared" si="52"/>
        <v/>
      </c>
      <c r="DB32" s="176" t="str">
        <f t="shared" si="53"/>
        <v/>
      </c>
      <c r="DC32" s="177"/>
      <c r="DD32" s="183" t="str">
        <f t="shared" si="54"/>
        <v/>
      </c>
      <c r="DE32" s="98" t="str">
        <f t="shared" si="55"/>
        <v/>
      </c>
      <c r="DF32" s="99"/>
      <c r="DG32" s="100" t="str">
        <f t="shared" si="56"/>
        <v/>
      </c>
      <c r="DH32" s="176" t="str">
        <f t="shared" si="57"/>
        <v/>
      </c>
      <c r="DI32" s="177"/>
      <c r="DJ32" s="183" t="str">
        <f t="shared" si="58"/>
        <v/>
      </c>
      <c r="DK32" s="98" t="str">
        <f t="shared" si="59"/>
        <v/>
      </c>
      <c r="DL32" s="99"/>
      <c r="DM32" s="100" t="str">
        <f t="shared" si="60"/>
        <v/>
      </c>
      <c r="DN32" s="176" t="str">
        <f t="shared" si="61"/>
        <v/>
      </c>
      <c r="DO32" s="177"/>
      <c r="DP32" s="183" t="str">
        <f t="shared" si="62"/>
        <v/>
      </c>
      <c r="DQ32" s="98" t="str">
        <f t="shared" si="63"/>
        <v/>
      </c>
      <c r="DR32" s="99"/>
      <c r="DS32" s="100" t="str">
        <f t="shared" si="64"/>
        <v/>
      </c>
      <c r="DT32" s="176" t="str">
        <f t="shared" si="65"/>
        <v/>
      </c>
      <c r="DU32" s="177"/>
      <c r="DV32" s="183" t="str">
        <f t="shared" si="66"/>
        <v/>
      </c>
      <c r="DW32" s="98" t="str">
        <f t="shared" si="67"/>
        <v/>
      </c>
      <c r="DX32" s="99"/>
      <c r="DY32" s="100" t="str">
        <f t="shared" si="68"/>
        <v/>
      </c>
      <c r="DZ32" s="176" t="str">
        <f t="shared" si="69"/>
        <v/>
      </c>
      <c r="EA32" s="177"/>
      <c r="EB32" s="183" t="str">
        <f t="shared" si="70"/>
        <v/>
      </c>
      <c r="EC32" s="98" t="str">
        <f t="shared" si="71"/>
        <v/>
      </c>
      <c r="ED32" s="99"/>
      <c r="EE32" s="100" t="str">
        <f t="shared" si="72"/>
        <v/>
      </c>
      <c r="EF32" s="176" t="str">
        <f t="shared" si="73"/>
        <v/>
      </c>
      <c r="EG32" s="177"/>
      <c r="EH32" s="183" t="str">
        <f t="shared" si="74"/>
        <v/>
      </c>
    </row>
    <row r="33" spans="2:138" s="1" customFormat="1" ht="24" customHeight="1" x14ac:dyDescent="0.25">
      <c r="B33" s="6">
        <f t="shared" si="89"/>
        <v>28</v>
      </c>
      <c r="C33" s="28" t="str">
        <f>IF(Candidatos!C31="","",Candidatos!C31)</f>
        <v/>
      </c>
      <c r="D33" s="12"/>
      <c r="E33" s="49" t="str">
        <f t="shared" si="75"/>
        <v/>
      </c>
      <c r="F33" s="12"/>
      <c r="G33" s="176" t="str">
        <f t="shared" si="0"/>
        <v/>
      </c>
      <c r="H33" s="177"/>
      <c r="I33" s="263" t="str">
        <f t="shared" si="76"/>
        <v/>
      </c>
      <c r="J33" s="12"/>
      <c r="K33" s="98" t="str">
        <f t="shared" si="1"/>
        <v/>
      </c>
      <c r="L33" s="99"/>
      <c r="M33" s="100" t="str">
        <f t="shared" si="77"/>
        <v/>
      </c>
      <c r="N33" s="176" t="str">
        <f t="shared" si="2"/>
        <v/>
      </c>
      <c r="O33" s="177"/>
      <c r="P33" s="183" t="str">
        <f t="shared" si="78"/>
        <v/>
      </c>
      <c r="Q33" s="98" t="str">
        <f t="shared" si="3"/>
        <v/>
      </c>
      <c r="R33" s="99"/>
      <c r="S33" s="100" t="str">
        <f t="shared" si="79"/>
        <v/>
      </c>
      <c r="T33" s="176" t="str">
        <f t="shared" si="4"/>
        <v/>
      </c>
      <c r="U33" s="177"/>
      <c r="V33" s="183" t="str">
        <f t="shared" si="80"/>
        <v/>
      </c>
      <c r="W33" s="266">
        <f t="shared" si="81"/>
        <v>0</v>
      </c>
      <c r="X33" s="98" t="str">
        <f t="shared" si="5"/>
        <v/>
      </c>
      <c r="Y33" s="99"/>
      <c r="Z33" s="100" t="str">
        <f t="shared" si="82"/>
        <v/>
      </c>
      <c r="AA33" s="176" t="str">
        <f t="shared" si="6"/>
        <v/>
      </c>
      <c r="AB33" s="177"/>
      <c r="AC33" s="183" t="str">
        <f t="shared" si="83"/>
        <v/>
      </c>
      <c r="AD33" s="98" t="str">
        <f t="shared" si="7"/>
        <v/>
      </c>
      <c r="AE33" s="99"/>
      <c r="AF33" s="100" t="str">
        <f t="shared" si="84"/>
        <v/>
      </c>
      <c r="AG33" s="176" t="str">
        <f t="shared" si="8"/>
        <v/>
      </c>
      <c r="AH33" s="177"/>
      <c r="AI33" s="183" t="str">
        <f t="shared" si="85"/>
        <v/>
      </c>
      <c r="AJ33" s="98" t="str">
        <f t="shared" si="9"/>
        <v/>
      </c>
      <c r="AK33" s="99"/>
      <c r="AL33" s="100" t="str">
        <f t="shared" si="86"/>
        <v/>
      </c>
      <c r="AM33" s="266">
        <f t="shared" si="87"/>
        <v>0</v>
      </c>
      <c r="AN33" s="176" t="str">
        <f t="shared" si="10"/>
        <v/>
      </c>
      <c r="AO33" s="177"/>
      <c r="AP33" s="183" t="str">
        <f t="shared" si="88"/>
        <v/>
      </c>
      <c r="AQ33" s="98" t="str">
        <f t="shared" si="11"/>
        <v/>
      </c>
      <c r="AR33" s="99"/>
      <c r="AS33" s="100" t="str">
        <f t="shared" si="12"/>
        <v/>
      </c>
      <c r="AT33" s="176" t="str">
        <f t="shared" si="13"/>
        <v/>
      </c>
      <c r="AU33" s="177"/>
      <c r="AV33" s="183" t="str">
        <f t="shared" si="14"/>
        <v/>
      </c>
      <c r="AW33" s="98" t="str">
        <f t="shared" si="15"/>
        <v/>
      </c>
      <c r="AX33" s="99"/>
      <c r="AY33" s="100" t="str">
        <f t="shared" si="16"/>
        <v/>
      </c>
      <c r="AZ33" s="176" t="str">
        <f t="shared" si="17"/>
        <v/>
      </c>
      <c r="BA33" s="177"/>
      <c r="BB33" s="183" t="str">
        <f t="shared" si="18"/>
        <v/>
      </c>
      <c r="BC33" s="98" t="str">
        <f t="shared" si="19"/>
        <v/>
      </c>
      <c r="BD33" s="99"/>
      <c r="BE33" s="100" t="str">
        <f t="shared" si="20"/>
        <v/>
      </c>
      <c r="BF33" s="176" t="str">
        <f t="shared" si="21"/>
        <v/>
      </c>
      <c r="BG33" s="177"/>
      <c r="BH33" s="183" t="str">
        <f t="shared" si="22"/>
        <v/>
      </c>
      <c r="BI33" s="98" t="str">
        <f t="shared" si="23"/>
        <v/>
      </c>
      <c r="BJ33" s="99"/>
      <c r="BK33" s="100" t="str">
        <f t="shared" si="24"/>
        <v/>
      </c>
      <c r="BL33" s="176" t="str">
        <f t="shared" si="25"/>
        <v/>
      </c>
      <c r="BM33" s="177"/>
      <c r="BN33" s="183" t="str">
        <f t="shared" si="26"/>
        <v/>
      </c>
      <c r="BO33" s="98" t="str">
        <f t="shared" si="27"/>
        <v/>
      </c>
      <c r="BP33" s="99"/>
      <c r="BQ33" s="100" t="str">
        <f t="shared" si="28"/>
        <v/>
      </c>
      <c r="BR33" s="176" t="str">
        <f t="shared" si="29"/>
        <v/>
      </c>
      <c r="BS33" s="177"/>
      <c r="BT33" s="183" t="str">
        <f t="shared" si="30"/>
        <v/>
      </c>
      <c r="BU33" s="98" t="str">
        <f t="shared" si="31"/>
        <v/>
      </c>
      <c r="BV33" s="99"/>
      <c r="BW33" s="100" t="str">
        <f t="shared" si="32"/>
        <v/>
      </c>
      <c r="BX33" s="176" t="str">
        <f t="shared" si="33"/>
        <v/>
      </c>
      <c r="BY33" s="177"/>
      <c r="BZ33" s="183" t="str">
        <f t="shared" si="34"/>
        <v/>
      </c>
      <c r="CA33" s="98" t="str">
        <f t="shared" si="35"/>
        <v/>
      </c>
      <c r="CB33" s="99"/>
      <c r="CC33" s="100" t="str">
        <f t="shared" si="36"/>
        <v/>
      </c>
      <c r="CD33" s="176" t="str">
        <f t="shared" si="37"/>
        <v/>
      </c>
      <c r="CE33" s="177"/>
      <c r="CF33" s="183" t="str">
        <f t="shared" si="38"/>
        <v/>
      </c>
      <c r="CG33" s="98" t="str">
        <f t="shared" si="39"/>
        <v/>
      </c>
      <c r="CH33" s="99"/>
      <c r="CI33" s="100" t="str">
        <f t="shared" si="40"/>
        <v/>
      </c>
      <c r="CJ33" s="176" t="str">
        <f t="shared" si="41"/>
        <v/>
      </c>
      <c r="CK33" s="177"/>
      <c r="CL33" s="183" t="str">
        <f t="shared" si="42"/>
        <v/>
      </c>
      <c r="CM33" s="98" t="str">
        <f t="shared" si="43"/>
        <v/>
      </c>
      <c r="CN33" s="99"/>
      <c r="CO33" s="100" t="str">
        <f t="shared" si="44"/>
        <v/>
      </c>
      <c r="CP33" s="176" t="str">
        <f t="shared" si="45"/>
        <v/>
      </c>
      <c r="CQ33" s="177"/>
      <c r="CR33" s="183" t="str">
        <f t="shared" si="46"/>
        <v/>
      </c>
      <c r="CS33" s="98" t="str">
        <f t="shared" si="47"/>
        <v/>
      </c>
      <c r="CT33" s="99"/>
      <c r="CU33" s="100" t="str">
        <f t="shared" si="48"/>
        <v/>
      </c>
      <c r="CV33" s="176" t="str">
        <f t="shared" si="49"/>
        <v/>
      </c>
      <c r="CW33" s="177"/>
      <c r="CX33" s="183" t="str">
        <f t="shared" si="50"/>
        <v/>
      </c>
      <c r="CY33" s="98" t="str">
        <f t="shared" si="51"/>
        <v/>
      </c>
      <c r="CZ33" s="99"/>
      <c r="DA33" s="100" t="str">
        <f t="shared" si="52"/>
        <v/>
      </c>
      <c r="DB33" s="176" t="str">
        <f t="shared" si="53"/>
        <v/>
      </c>
      <c r="DC33" s="177"/>
      <c r="DD33" s="183" t="str">
        <f t="shared" si="54"/>
        <v/>
      </c>
      <c r="DE33" s="98" t="str">
        <f t="shared" si="55"/>
        <v/>
      </c>
      <c r="DF33" s="99"/>
      <c r="DG33" s="100" t="str">
        <f t="shared" si="56"/>
        <v/>
      </c>
      <c r="DH33" s="176" t="str">
        <f t="shared" si="57"/>
        <v/>
      </c>
      <c r="DI33" s="177"/>
      <c r="DJ33" s="183" t="str">
        <f t="shared" si="58"/>
        <v/>
      </c>
      <c r="DK33" s="98" t="str">
        <f t="shared" si="59"/>
        <v/>
      </c>
      <c r="DL33" s="99"/>
      <c r="DM33" s="100" t="str">
        <f t="shared" si="60"/>
        <v/>
      </c>
      <c r="DN33" s="176" t="str">
        <f t="shared" si="61"/>
        <v/>
      </c>
      <c r="DO33" s="177"/>
      <c r="DP33" s="183" t="str">
        <f t="shared" si="62"/>
        <v/>
      </c>
      <c r="DQ33" s="98" t="str">
        <f t="shared" si="63"/>
        <v/>
      </c>
      <c r="DR33" s="99"/>
      <c r="DS33" s="100" t="str">
        <f t="shared" si="64"/>
        <v/>
      </c>
      <c r="DT33" s="176" t="str">
        <f t="shared" si="65"/>
        <v/>
      </c>
      <c r="DU33" s="177"/>
      <c r="DV33" s="183" t="str">
        <f t="shared" si="66"/>
        <v/>
      </c>
      <c r="DW33" s="98" t="str">
        <f t="shared" si="67"/>
        <v/>
      </c>
      <c r="DX33" s="99"/>
      <c r="DY33" s="100" t="str">
        <f t="shared" si="68"/>
        <v/>
      </c>
      <c r="DZ33" s="176" t="str">
        <f t="shared" si="69"/>
        <v/>
      </c>
      <c r="EA33" s="177"/>
      <c r="EB33" s="183" t="str">
        <f t="shared" si="70"/>
        <v/>
      </c>
      <c r="EC33" s="98" t="str">
        <f t="shared" si="71"/>
        <v/>
      </c>
      <c r="ED33" s="99"/>
      <c r="EE33" s="100" t="str">
        <f t="shared" si="72"/>
        <v/>
      </c>
      <c r="EF33" s="176" t="str">
        <f t="shared" si="73"/>
        <v/>
      </c>
      <c r="EG33" s="177"/>
      <c r="EH33" s="183" t="str">
        <f t="shared" si="74"/>
        <v/>
      </c>
    </row>
    <row r="34" spans="2:138" s="1" customFormat="1" ht="24" customHeight="1" x14ac:dyDescent="0.25">
      <c r="B34" s="6">
        <f t="shared" si="89"/>
        <v>29</v>
      </c>
      <c r="C34" s="28" t="str">
        <f>IF(Candidatos!C32="","",Candidatos!C32)</f>
        <v/>
      </c>
      <c r="D34" s="12"/>
      <c r="E34" s="49" t="str">
        <f t="shared" si="75"/>
        <v/>
      </c>
      <c r="F34" s="12"/>
      <c r="G34" s="176" t="str">
        <f t="shared" si="0"/>
        <v/>
      </c>
      <c r="H34" s="177"/>
      <c r="I34" s="263" t="str">
        <f t="shared" si="76"/>
        <v/>
      </c>
      <c r="J34" s="12"/>
      <c r="K34" s="98" t="str">
        <f t="shared" si="1"/>
        <v/>
      </c>
      <c r="L34" s="99"/>
      <c r="M34" s="100" t="str">
        <f t="shared" si="77"/>
        <v/>
      </c>
      <c r="N34" s="176" t="str">
        <f t="shared" si="2"/>
        <v/>
      </c>
      <c r="O34" s="177"/>
      <c r="P34" s="183" t="str">
        <f t="shared" si="78"/>
        <v/>
      </c>
      <c r="Q34" s="98" t="str">
        <f t="shared" si="3"/>
        <v/>
      </c>
      <c r="R34" s="99"/>
      <c r="S34" s="100" t="str">
        <f t="shared" si="79"/>
        <v/>
      </c>
      <c r="T34" s="176" t="str">
        <f t="shared" si="4"/>
        <v/>
      </c>
      <c r="U34" s="177"/>
      <c r="V34" s="183" t="str">
        <f t="shared" si="80"/>
        <v/>
      </c>
      <c r="W34" s="266">
        <f t="shared" si="81"/>
        <v>0</v>
      </c>
      <c r="X34" s="98" t="str">
        <f t="shared" si="5"/>
        <v/>
      </c>
      <c r="Y34" s="99"/>
      <c r="Z34" s="100" t="str">
        <f t="shared" si="82"/>
        <v/>
      </c>
      <c r="AA34" s="176" t="str">
        <f t="shared" si="6"/>
        <v/>
      </c>
      <c r="AB34" s="177"/>
      <c r="AC34" s="183" t="str">
        <f t="shared" si="83"/>
        <v/>
      </c>
      <c r="AD34" s="98" t="str">
        <f t="shared" si="7"/>
        <v/>
      </c>
      <c r="AE34" s="99"/>
      <c r="AF34" s="100" t="str">
        <f t="shared" si="84"/>
        <v/>
      </c>
      <c r="AG34" s="176" t="str">
        <f t="shared" si="8"/>
        <v/>
      </c>
      <c r="AH34" s="177"/>
      <c r="AI34" s="183" t="str">
        <f t="shared" si="85"/>
        <v/>
      </c>
      <c r="AJ34" s="98" t="str">
        <f t="shared" si="9"/>
        <v/>
      </c>
      <c r="AK34" s="99"/>
      <c r="AL34" s="100" t="str">
        <f t="shared" si="86"/>
        <v/>
      </c>
      <c r="AM34" s="266">
        <f t="shared" si="87"/>
        <v>0</v>
      </c>
      <c r="AN34" s="176" t="str">
        <f t="shared" si="10"/>
        <v/>
      </c>
      <c r="AO34" s="177"/>
      <c r="AP34" s="183" t="str">
        <f t="shared" si="88"/>
        <v/>
      </c>
      <c r="AQ34" s="98" t="str">
        <f t="shared" si="11"/>
        <v/>
      </c>
      <c r="AR34" s="99"/>
      <c r="AS34" s="100" t="str">
        <f t="shared" si="12"/>
        <v/>
      </c>
      <c r="AT34" s="176" t="str">
        <f t="shared" si="13"/>
        <v/>
      </c>
      <c r="AU34" s="177"/>
      <c r="AV34" s="183" t="str">
        <f t="shared" si="14"/>
        <v/>
      </c>
      <c r="AW34" s="98" t="str">
        <f t="shared" si="15"/>
        <v/>
      </c>
      <c r="AX34" s="99"/>
      <c r="AY34" s="100" t="str">
        <f t="shared" si="16"/>
        <v/>
      </c>
      <c r="AZ34" s="176" t="str">
        <f t="shared" si="17"/>
        <v/>
      </c>
      <c r="BA34" s="177"/>
      <c r="BB34" s="183" t="str">
        <f t="shared" si="18"/>
        <v/>
      </c>
      <c r="BC34" s="98" t="str">
        <f t="shared" si="19"/>
        <v/>
      </c>
      <c r="BD34" s="99"/>
      <c r="BE34" s="100" t="str">
        <f t="shared" si="20"/>
        <v/>
      </c>
      <c r="BF34" s="176" t="str">
        <f t="shared" si="21"/>
        <v/>
      </c>
      <c r="BG34" s="177"/>
      <c r="BH34" s="183" t="str">
        <f t="shared" si="22"/>
        <v/>
      </c>
      <c r="BI34" s="98" t="str">
        <f t="shared" si="23"/>
        <v/>
      </c>
      <c r="BJ34" s="99"/>
      <c r="BK34" s="100" t="str">
        <f t="shared" si="24"/>
        <v/>
      </c>
      <c r="BL34" s="176" t="str">
        <f t="shared" si="25"/>
        <v/>
      </c>
      <c r="BM34" s="177"/>
      <c r="BN34" s="183" t="str">
        <f t="shared" si="26"/>
        <v/>
      </c>
      <c r="BO34" s="98" t="str">
        <f t="shared" si="27"/>
        <v/>
      </c>
      <c r="BP34" s="99"/>
      <c r="BQ34" s="100" t="str">
        <f t="shared" si="28"/>
        <v/>
      </c>
      <c r="BR34" s="176" t="str">
        <f t="shared" si="29"/>
        <v/>
      </c>
      <c r="BS34" s="177"/>
      <c r="BT34" s="183" t="str">
        <f t="shared" si="30"/>
        <v/>
      </c>
      <c r="BU34" s="98" t="str">
        <f t="shared" si="31"/>
        <v/>
      </c>
      <c r="BV34" s="99"/>
      <c r="BW34" s="100" t="str">
        <f t="shared" si="32"/>
        <v/>
      </c>
      <c r="BX34" s="176" t="str">
        <f t="shared" si="33"/>
        <v/>
      </c>
      <c r="BY34" s="177"/>
      <c r="BZ34" s="183" t="str">
        <f t="shared" si="34"/>
        <v/>
      </c>
      <c r="CA34" s="98" t="str">
        <f t="shared" si="35"/>
        <v/>
      </c>
      <c r="CB34" s="99"/>
      <c r="CC34" s="100" t="str">
        <f t="shared" si="36"/>
        <v/>
      </c>
      <c r="CD34" s="176" t="str">
        <f t="shared" si="37"/>
        <v/>
      </c>
      <c r="CE34" s="177"/>
      <c r="CF34" s="183" t="str">
        <f t="shared" si="38"/>
        <v/>
      </c>
      <c r="CG34" s="98" t="str">
        <f t="shared" si="39"/>
        <v/>
      </c>
      <c r="CH34" s="99"/>
      <c r="CI34" s="100" t="str">
        <f t="shared" si="40"/>
        <v/>
      </c>
      <c r="CJ34" s="176" t="str">
        <f t="shared" si="41"/>
        <v/>
      </c>
      <c r="CK34" s="177"/>
      <c r="CL34" s="183" t="str">
        <f t="shared" si="42"/>
        <v/>
      </c>
      <c r="CM34" s="98" t="str">
        <f t="shared" si="43"/>
        <v/>
      </c>
      <c r="CN34" s="99"/>
      <c r="CO34" s="100" t="str">
        <f t="shared" si="44"/>
        <v/>
      </c>
      <c r="CP34" s="176" t="str">
        <f t="shared" si="45"/>
        <v/>
      </c>
      <c r="CQ34" s="177"/>
      <c r="CR34" s="183" t="str">
        <f t="shared" si="46"/>
        <v/>
      </c>
      <c r="CS34" s="98" t="str">
        <f t="shared" si="47"/>
        <v/>
      </c>
      <c r="CT34" s="99"/>
      <c r="CU34" s="100" t="str">
        <f t="shared" si="48"/>
        <v/>
      </c>
      <c r="CV34" s="176" t="str">
        <f t="shared" si="49"/>
        <v/>
      </c>
      <c r="CW34" s="177"/>
      <c r="CX34" s="183" t="str">
        <f t="shared" si="50"/>
        <v/>
      </c>
      <c r="CY34" s="98" t="str">
        <f t="shared" si="51"/>
        <v/>
      </c>
      <c r="CZ34" s="99"/>
      <c r="DA34" s="100" t="str">
        <f t="shared" si="52"/>
        <v/>
      </c>
      <c r="DB34" s="176" t="str">
        <f t="shared" si="53"/>
        <v/>
      </c>
      <c r="DC34" s="177"/>
      <c r="DD34" s="183" t="str">
        <f t="shared" si="54"/>
        <v/>
      </c>
      <c r="DE34" s="98" t="str">
        <f t="shared" si="55"/>
        <v/>
      </c>
      <c r="DF34" s="99"/>
      <c r="DG34" s="100" t="str">
        <f t="shared" si="56"/>
        <v/>
      </c>
      <c r="DH34" s="176" t="str">
        <f t="shared" si="57"/>
        <v/>
      </c>
      <c r="DI34" s="177"/>
      <c r="DJ34" s="183" t="str">
        <f t="shared" si="58"/>
        <v/>
      </c>
      <c r="DK34" s="98" t="str">
        <f t="shared" si="59"/>
        <v/>
      </c>
      <c r="DL34" s="99"/>
      <c r="DM34" s="100" t="str">
        <f t="shared" si="60"/>
        <v/>
      </c>
      <c r="DN34" s="176" t="str">
        <f t="shared" si="61"/>
        <v/>
      </c>
      <c r="DO34" s="177"/>
      <c r="DP34" s="183" t="str">
        <f t="shared" si="62"/>
        <v/>
      </c>
      <c r="DQ34" s="98" t="str">
        <f t="shared" si="63"/>
        <v/>
      </c>
      <c r="DR34" s="99"/>
      <c r="DS34" s="100" t="str">
        <f t="shared" si="64"/>
        <v/>
      </c>
      <c r="DT34" s="176" t="str">
        <f t="shared" si="65"/>
        <v/>
      </c>
      <c r="DU34" s="177"/>
      <c r="DV34" s="183" t="str">
        <f t="shared" si="66"/>
        <v/>
      </c>
      <c r="DW34" s="98" t="str">
        <f t="shared" si="67"/>
        <v/>
      </c>
      <c r="DX34" s="99"/>
      <c r="DY34" s="100" t="str">
        <f t="shared" si="68"/>
        <v/>
      </c>
      <c r="DZ34" s="176" t="str">
        <f t="shared" si="69"/>
        <v/>
      </c>
      <c r="EA34" s="177"/>
      <c r="EB34" s="183" t="str">
        <f t="shared" si="70"/>
        <v/>
      </c>
      <c r="EC34" s="98" t="str">
        <f t="shared" si="71"/>
        <v/>
      </c>
      <c r="ED34" s="99"/>
      <c r="EE34" s="100" t="str">
        <f t="shared" si="72"/>
        <v/>
      </c>
      <c r="EF34" s="176" t="str">
        <f t="shared" si="73"/>
        <v/>
      </c>
      <c r="EG34" s="177"/>
      <c r="EH34" s="183" t="str">
        <f t="shared" si="74"/>
        <v/>
      </c>
    </row>
    <row r="35" spans="2:138" s="1" customFormat="1" ht="24" customHeight="1" x14ac:dyDescent="0.25">
      <c r="B35" s="6">
        <f t="shared" si="89"/>
        <v>30</v>
      </c>
      <c r="C35" s="28" t="str">
        <f>IF(Candidatos!C33="","",Candidatos!C33)</f>
        <v/>
      </c>
      <c r="D35" s="12"/>
      <c r="E35" s="49" t="str">
        <f t="shared" si="75"/>
        <v/>
      </c>
      <c r="F35" s="12"/>
      <c r="G35" s="176" t="str">
        <f t="shared" si="0"/>
        <v/>
      </c>
      <c r="H35" s="177"/>
      <c r="I35" s="263" t="str">
        <f t="shared" si="76"/>
        <v/>
      </c>
      <c r="J35" s="12"/>
      <c r="K35" s="98" t="str">
        <f t="shared" si="1"/>
        <v/>
      </c>
      <c r="L35" s="99"/>
      <c r="M35" s="100" t="str">
        <f t="shared" si="77"/>
        <v/>
      </c>
      <c r="N35" s="176" t="str">
        <f t="shared" si="2"/>
        <v/>
      </c>
      <c r="O35" s="177"/>
      <c r="P35" s="183" t="str">
        <f t="shared" si="78"/>
        <v/>
      </c>
      <c r="Q35" s="98" t="str">
        <f t="shared" si="3"/>
        <v/>
      </c>
      <c r="R35" s="99"/>
      <c r="S35" s="100" t="str">
        <f t="shared" si="79"/>
        <v/>
      </c>
      <c r="T35" s="176" t="str">
        <f t="shared" si="4"/>
        <v/>
      </c>
      <c r="U35" s="177"/>
      <c r="V35" s="183" t="str">
        <f t="shared" si="80"/>
        <v/>
      </c>
      <c r="W35" s="266">
        <f t="shared" si="81"/>
        <v>0</v>
      </c>
      <c r="X35" s="98" t="str">
        <f t="shared" si="5"/>
        <v/>
      </c>
      <c r="Y35" s="99"/>
      <c r="Z35" s="100" t="str">
        <f t="shared" si="82"/>
        <v/>
      </c>
      <c r="AA35" s="176" t="str">
        <f t="shared" si="6"/>
        <v/>
      </c>
      <c r="AB35" s="177"/>
      <c r="AC35" s="183" t="str">
        <f t="shared" si="83"/>
        <v/>
      </c>
      <c r="AD35" s="98" t="str">
        <f t="shared" si="7"/>
        <v/>
      </c>
      <c r="AE35" s="99"/>
      <c r="AF35" s="100" t="str">
        <f t="shared" si="84"/>
        <v/>
      </c>
      <c r="AG35" s="176" t="str">
        <f t="shared" si="8"/>
        <v/>
      </c>
      <c r="AH35" s="177"/>
      <c r="AI35" s="183" t="str">
        <f t="shared" si="85"/>
        <v/>
      </c>
      <c r="AJ35" s="98" t="str">
        <f t="shared" si="9"/>
        <v/>
      </c>
      <c r="AK35" s="99"/>
      <c r="AL35" s="100" t="str">
        <f t="shared" si="86"/>
        <v/>
      </c>
      <c r="AM35" s="266">
        <f t="shared" si="87"/>
        <v>0</v>
      </c>
      <c r="AN35" s="176" t="str">
        <f t="shared" si="10"/>
        <v/>
      </c>
      <c r="AO35" s="177"/>
      <c r="AP35" s="183" t="str">
        <f t="shared" si="88"/>
        <v/>
      </c>
      <c r="AQ35" s="98" t="str">
        <f t="shared" si="11"/>
        <v/>
      </c>
      <c r="AR35" s="99"/>
      <c r="AS35" s="100" t="str">
        <f t="shared" si="12"/>
        <v/>
      </c>
      <c r="AT35" s="176" t="str">
        <f t="shared" si="13"/>
        <v/>
      </c>
      <c r="AU35" s="177"/>
      <c r="AV35" s="183" t="str">
        <f t="shared" si="14"/>
        <v/>
      </c>
      <c r="AW35" s="98" t="str">
        <f t="shared" si="15"/>
        <v/>
      </c>
      <c r="AX35" s="99"/>
      <c r="AY35" s="100" t="str">
        <f t="shared" si="16"/>
        <v/>
      </c>
      <c r="AZ35" s="176" t="str">
        <f t="shared" si="17"/>
        <v/>
      </c>
      <c r="BA35" s="177"/>
      <c r="BB35" s="183" t="str">
        <f t="shared" si="18"/>
        <v/>
      </c>
      <c r="BC35" s="98" t="str">
        <f t="shared" si="19"/>
        <v/>
      </c>
      <c r="BD35" s="99"/>
      <c r="BE35" s="100" t="str">
        <f t="shared" si="20"/>
        <v/>
      </c>
      <c r="BF35" s="176" t="str">
        <f t="shared" si="21"/>
        <v/>
      </c>
      <c r="BG35" s="177"/>
      <c r="BH35" s="183" t="str">
        <f t="shared" si="22"/>
        <v/>
      </c>
      <c r="BI35" s="98" t="str">
        <f t="shared" si="23"/>
        <v/>
      </c>
      <c r="BJ35" s="99"/>
      <c r="BK35" s="100" t="str">
        <f t="shared" si="24"/>
        <v/>
      </c>
      <c r="BL35" s="176" t="str">
        <f t="shared" si="25"/>
        <v/>
      </c>
      <c r="BM35" s="177"/>
      <c r="BN35" s="183" t="str">
        <f t="shared" si="26"/>
        <v/>
      </c>
      <c r="BO35" s="98" t="str">
        <f t="shared" si="27"/>
        <v/>
      </c>
      <c r="BP35" s="99"/>
      <c r="BQ35" s="100" t="str">
        <f t="shared" si="28"/>
        <v/>
      </c>
      <c r="BR35" s="176" t="str">
        <f t="shared" si="29"/>
        <v/>
      </c>
      <c r="BS35" s="177"/>
      <c r="BT35" s="183" t="str">
        <f t="shared" si="30"/>
        <v/>
      </c>
      <c r="BU35" s="98" t="str">
        <f t="shared" si="31"/>
        <v/>
      </c>
      <c r="BV35" s="99"/>
      <c r="BW35" s="100" t="str">
        <f t="shared" si="32"/>
        <v/>
      </c>
      <c r="BX35" s="176" t="str">
        <f t="shared" si="33"/>
        <v/>
      </c>
      <c r="BY35" s="177"/>
      <c r="BZ35" s="183" t="str">
        <f t="shared" si="34"/>
        <v/>
      </c>
      <c r="CA35" s="98" t="str">
        <f t="shared" si="35"/>
        <v/>
      </c>
      <c r="CB35" s="99"/>
      <c r="CC35" s="100" t="str">
        <f t="shared" si="36"/>
        <v/>
      </c>
      <c r="CD35" s="176" t="str">
        <f t="shared" si="37"/>
        <v/>
      </c>
      <c r="CE35" s="177"/>
      <c r="CF35" s="183" t="str">
        <f t="shared" si="38"/>
        <v/>
      </c>
      <c r="CG35" s="98" t="str">
        <f t="shared" si="39"/>
        <v/>
      </c>
      <c r="CH35" s="99"/>
      <c r="CI35" s="100" t="str">
        <f t="shared" si="40"/>
        <v/>
      </c>
      <c r="CJ35" s="176" t="str">
        <f t="shared" si="41"/>
        <v/>
      </c>
      <c r="CK35" s="177"/>
      <c r="CL35" s="183" t="str">
        <f t="shared" si="42"/>
        <v/>
      </c>
      <c r="CM35" s="98" t="str">
        <f t="shared" si="43"/>
        <v/>
      </c>
      <c r="CN35" s="99"/>
      <c r="CO35" s="100" t="str">
        <f t="shared" si="44"/>
        <v/>
      </c>
      <c r="CP35" s="176" t="str">
        <f t="shared" si="45"/>
        <v/>
      </c>
      <c r="CQ35" s="177"/>
      <c r="CR35" s="183" t="str">
        <f t="shared" si="46"/>
        <v/>
      </c>
      <c r="CS35" s="98" t="str">
        <f t="shared" si="47"/>
        <v/>
      </c>
      <c r="CT35" s="99"/>
      <c r="CU35" s="100" t="str">
        <f t="shared" si="48"/>
        <v/>
      </c>
      <c r="CV35" s="176" t="str">
        <f t="shared" si="49"/>
        <v/>
      </c>
      <c r="CW35" s="177"/>
      <c r="CX35" s="183" t="str">
        <f t="shared" si="50"/>
        <v/>
      </c>
      <c r="CY35" s="98" t="str">
        <f t="shared" si="51"/>
        <v/>
      </c>
      <c r="CZ35" s="99"/>
      <c r="DA35" s="100" t="str">
        <f t="shared" si="52"/>
        <v/>
      </c>
      <c r="DB35" s="176" t="str">
        <f t="shared" si="53"/>
        <v/>
      </c>
      <c r="DC35" s="177"/>
      <c r="DD35" s="183" t="str">
        <f t="shared" si="54"/>
        <v/>
      </c>
      <c r="DE35" s="98" t="str">
        <f t="shared" si="55"/>
        <v/>
      </c>
      <c r="DF35" s="99"/>
      <c r="DG35" s="100" t="str">
        <f t="shared" si="56"/>
        <v/>
      </c>
      <c r="DH35" s="176" t="str">
        <f t="shared" si="57"/>
        <v/>
      </c>
      <c r="DI35" s="177"/>
      <c r="DJ35" s="183" t="str">
        <f t="shared" si="58"/>
        <v/>
      </c>
      <c r="DK35" s="98" t="str">
        <f t="shared" si="59"/>
        <v/>
      </c>
      <c r="DL35" s="99"/>
      <c r="DM35" s="100" t="str">
        <f t="shared" si="60"/>
        <v/>
      </c>
      <c r="DN35" s="176" t="str">
        <f t="shared" si="61"/>
        <v/>
      </c>
      <c r="DO35" s="177"/>
      <c r="DP35" s="183" t="str">
        <f t="shared" si="62"/>
        <v/>
      </c>
      <c r="DQ35" s="98" t="str">
        <f t="shared" si="63"/>
        <v/>
      </c>
      <c r="DR35" s="99"/>
      <c r="DS35" s="100" t="str">
        <f t="shared" si="64"/>
        <v/>
      </c>
      <c r="DT35" s="176" t="str">
        <f t="shared" si="65"/>
        <v/>
      </c>
      <c r="DU35" s="177"/>
      <c r="DV35" s="183" t="str">
        <f t="shared" si="66"/>
        <v/>
      </c>
      <c r="DW35" s="98" t="str">
        <f t="shared" si="67"/>
        <v/>
      </c>
      <c r="DX35" s="99"/>
      <c r="DY35" s="100" t="str">
        <f t="shared" si="68"/>
        <v/>
      </c>
      <c r="DZ35" s="176" t="str">
        <f t="shared" si="69"/>
        <v/>
      </c>
      <c r="EA35" s="177"/>
      <c r="EB35" s="183" t="str">
        <f t="shared" si="70"/>
        <v/>
      </c>
      <c r="EC35" s="98" t="str">
        <f t="shared" si="71"/>
        <v/>
      </c>
      <c r="ED35" s="99"/>
      <c r="EE35" s="100" t="str">
        <f t="shared" si="72"/>
        <v/>
      </c>
      <c r="EF35" s="176" t="str">
        <f t="shared" si="73"/>
        <v/>
      </c>
      <c r="EG35" s="177"/>
      <c r="EH35" s="183" t="str">
        <f t="shared" si="74"/>
        <v/>
      </c>
    </row>
    <row r="36" spans="2:138" s="1" customFormat="1" ht="24" customHeight="1" x14ac:dyDescent="0.25">
      <c r="B36" s="6">
        <f t="shared" si="89"/>
        <v>31</v>
      </c>
      <c r="C36" s="28" t="str">
        <f>IF(Candidatos!C34="","",Candidatos!C34)</f>
        <v/>
      </c>
      <c r="D36" s="12"/>
      <c r="E36" s="49" t="str">
        <f t="shared" si="75"/>
        <v/>
      </c>
      <c r="F36" s="12"/>
      <c r="G36" s="176" t="str">
        <f t="shared" ref="G36:G55" si="90">IF(OR(H36="",$C36=""),"",IF(H36="S",0,IF(G$4="","",G$4/15)))</f>
        <v/>
      </c>
      <c r="H36" s="177"/>
      <c r="I36" s="263" t="str">
        <f t="shared" si="76"/>
        <v/>
      </c>
      <c r="J36" s="12"/>
      <c r="K36" s="98" t="str">
        <f t="shared" ref="K36:K55" si="91">IF(OR(L36="",$C36=""),"",IF(L36="S",0,IF(K$4="","",K$4/15)))</f>
        <v/>
      </c>
      <c r="L36" s="99"/>
      <c r="M36" s="100" t="str">
        <f t="shared" si="77"/>
        <v/>
      </c>
      <c r="N36" s="176" t="str">
        <f t="shared" ref="N36:N55" si="92">IF(OR(O36="",$C36=""),"",IF(O36="S",0,IF(N$4="","",N$4/15)))</f>
        <v/>
      </c>
      <c r="O36" s="177"/>
      <c r="P36" s="183" t="str">
        <f t="shared" si="78"/>
        <v/>
      </c>
      <c r="Q36" s="98" t="str">
        <f t="shared" ref="Q36:Q55" si="93">IF(OR(R36="",$C36=""),"",IF(R36="S",0,IF(Q$4="","",Q$4/15)))</f>
        <v/>
      </c>
      <c r="R36" s="99"/>
      <c r="S36" s="100" t="str">
        <f t="shared" si="79"/>
        <v/>
      </c>
      <c r="T36" s="176" t="str">
        <f t="shared" ref="T36:T55" si="94">IF(OR(U36="",$C36=""),"",IF(U36="S",0,IF(T$4="","",T$4/15)))</f>
        <v/>
      </c>
      <c r="U36" s="177"/>
      <c r="V36" s="183" t="str">
        <f t="shared" si="80"/>
        <v/>
      </c>
      <c r="W36" s="266">
        <f t="shared" si="81"/>
        <v>0</v>
      </c>
      <c r="X36" s="98" t="str">
        <f t="shared" ref="X36:X37" si="95">IF(OR(Y36="",$C36=""),"",IF(Y36="S",0,IF(X$4="","",X$4/15)))</f>
        <v/>
      </c>
      <c r="Y36" s="99"/>
      <c r="Z36" s="100" t="str">
        <f t="shared" si="82"/>
        <v/>
      </c>
      <c r="AA36" s="176" t="str">
        <f t="shared" ref="AA36:AA55" si="96">IF(OR(AB36="",$C36=""),"",IF(AB36="S",0,IF(AA$4="","",AA$4/15)))</f>
        <v/>
      </c>
      <c r="AB36" s="177"/>
      <c r="AC36" s="183" t="str">
        <f t="shared" si="83"/>
        <v/>
      </c>
      <c r="AD36" s="98" t="str">
        <f t="shared" ref="AD36:AD37" si="97">IF(OR(AE36="",$C36=""),"",IF(AE36="S",0,IF(AD$4="","",AD$4/15)))</f>
        <v/>
      </c>
      <c r="AE36" s="99"/>
      <c r="AF36" s="100" t="str">
        <f t="shared" si="84"/>
        <v/>
      </c>
      <c r="AG36" s="176" t="str">
        <f t="shared" ref="AG36:AG55" si="98">IF(OR(AH36="",$C36=""),"",IF(AH36="S",0,IF(AG$4="","",AG$4/15)))</f>
        <v/>
      </c>
      <c r="AH36" s="177"/>
      <c r="AI36" s="183" t="str">
        <f t="shared" si="85"/>
        <v/>
      </c>
      <c r="AJ36" s="98" t="str">
        <f t="shared" si="9"/>
        <v/>
      </c>
      <c r="AK36" s="99"/>
      <c r="AL36" s="100" t="str">
        <f t="shared" si="86"/>
        <v/>
      </c>
      <c r="AM36" s="266">
        <f t="shared" si="87"/>
        <v>0</v>
      </c>
      <c r="AN36" s="176" t="str">
        <f t="shared" ref="AN36:AN55" si="99">IF(OR(AO36="",$C36=""),"",IF(AO36="S",0,IF(AN$4="","",AN$4/15)))</f>
        <v/>
      </c>
      <c r="AO36" s="177"/>
      <c r="AP36" s="183" t="str">
        <f t="shared" si="88"/>
        <v/>
      </c>
      <c r="AQ36" s="98" t="str">
        <f t="shared" si="11"/>
        <v/>
      </c>
      <c r="AR36" s="99"/>
      <c r="AS36" s="100" t="str">
        <f t="shared" si="12"/>
        <v/>
      </c>
      <c r="AT36" s="176" t="str">
        <f t="shared" si="13"/>
        <v/>
      </c>
      <c r="AU36" s="177"/>
      <c r="AV36" s="183" t="str">
        <f t="shared" si="14"/>
        <v/>
      </c>
      <c r="AW36" s="98" t="str">
        <f t="shared" si="15"/>
        <v/>
      </c>
      <c r="AX36" s="99"/>
      <c r="AY36" s="100" t="str">
        <f t="shared" si="16"/>
        <v/>
      </c>
      <c r="AZ36" s="176" t="str">
        <f t="shared" si="17"/>
        <v/>
      </c>
      <c r="BA36" s="177"/>
      <c r="BB36" s="183" t="str">
        <f t="shared" si="18"/>
        <v/>
      </c>
      <c r="BC36" s="98" t="str">
        <f t="shared" si="19"/>
        <v/>
      </c>
      <c r="BD36" s="99"/>
      <c r="BE36" s="100" t="str">
        <f t="shared" si="20"/>
        <v/>
      </c>
      <c r="BF36" s="176" t="str">
        <f t="shared" si="21"/>
        <v/>
      </c>
      <c r="BG36" s="177"/>
      <c r="BH36" s="183" t="str">
        <f t="shared" si="22"/>
        <v/>
      </c>
      <c r="BI36" s="98" t="str">
        <f t="shared" si="23"/>
        <v/>
      </c>
      <c r="BJ36" s="99"/>
      <c r="BK36" s="100" t="str">
        <f t="shared" si="24"/>
        <v/>
      </c>
      <c r="BL36" s="176" t="str">
        <f t="shared" si="25"/>
        <v/>
      </c>
      <c r="BM36" s="177"/>
      <c r="BN36" s="183" t="str">
        <f t="shared" si="26"/>
        <v/>
      </c>
      <c r="BO36" s="98" t="str">
        <f t="shared" si="27"/>
        <v/>
      </c>
      <c r="BP36" s="99"/>
      <c r="BQ36" s="100" t="str">
        <f t="shared" si="28"/>
        <v/>
      </c>
      <c r="BR36" s="176" t="str">
        <f t="shared" si="29"/>
        <v/>
      </c>
      <c r="BS36" s="177"/>
      <c r="BT36" s="183" t="str">
        <f t="shared" si="30"/>
        <v/>
      </c>
      <c r="BU36" s="98" t="str">
        <f t="shared" si="31"/>
        <v/>
      </c>
      <c r="BV36" s="99"/>
      <c r="BW36" s="100" t="str">
        <f t="shared" si="32"/>
        <v/>
      </c>
      <c r="BX36" s="176" t="str">
        <f t="shared" si="33"/>
        <v/>
      </c>
      <c r="BY36" s="177"/>
      <c r="BZ36" s="183" t="str">
        <f t="shared" si="34"/>
        <v/>
      </c>
      <c r="CA36" s="98" t="str">
        <f t="shared" si="35"/>
        <v/>
      </c>
      <c r="CB36" s="99"/>
      <c r="CC36" s="100" t="str">
        <f t="shared" si="36"/>
        <v/>
      </c>
      <c r="CD36" s="176" t="str">
        <f t="shared" si="37"/>
        <v/>
      </c>
      <c r="CE36" s="177"/>
      <c r="CF36" s="183" t="str">
        <f t="shared" si="38"/>
        <v/>
      </c>
      <c r="CG36" s="98" t="str">
        <f t="shared" si="39"/>
        <v/>
      </c>
      <c r="CH36" s="99"/>
      <c r="CI36" s="100" t="str">
        <f t="shared" si="40"/>
        <v/>
      </c>
      <c r="CJ36" s="176" t="str">
        <f t="shared" si="41"/>
        <v/>
      </c>
      <c r="CK36" s="177"/>
      <c r="CL36" s="183" t="str">
        <f t="shared" si="42"/>
        <v/>
      </c>
      <c r="CM36" s="98" t="str">
        <f t="shared" si="43"/>
        <v/>
      </c>
      <c r="CN36" s="99"/>
      <c r="CO36" s="100" t="str">
        <f t="shared" si="44"/>
        <v/>
      </c>
      <c r="CP36" s="176" t="str">
        <f t="shared" si="45"/>
        <v/>
      </c>
      <c r="CQ36" s="177"/>
      <c r="CR36" s="183" t="str">
        <f t="shared" si="46"/>
        <v/>
      </c>
      <c r="CS36" s="98" t="str">
        <f t="shared" si="47"/>
        <v/>
      </c>
      <c r="CT36" s="99"/>
      <c r="CU36" s="100" t="str">
        <f t="shared" si="48"/>
        <v/>
      </c>
      <c r="CV36" s="176" t="str">
        <f t="shared" si="49"/>
        <v/>
      </c>
      <c r="CW36" s="177"/>
      <c r="CX36" s="183" t="str">
        <f t="shared" si="50"/>
        <v/>
      </c>
      <c r="CY36" s="98" t="str">
        <f t="shared" si="51"/>
        <v/>
      </c>
      <c r="CZ36" s="99"/>
      <c r="DA36" s="100" t="str">
        <f t="shared" si="52"/>
        <v/>
      </c>
      <c r="DB36" s="176" t="str">
        <f t="shared" si="53"/>
        <v/>
      </c>
      <c r="DC36" s="177"/>
      <c r="DD36" s="183" t="str">
        <f t="shared" si="54"/>
        <v/>
      </c>
      <c r="DE36" s="98" t="str">
        <f t="shared" si="55"/>
        <v/>
      </c>
      <c r="DF36" s="99"/>
      <c r="DG36" s="100" t="str">
        <f t="shared" si="56"/>
        <v/>
      </c>
      <c r="DH36" s="176" t="str">
        <f t="shared" si="57"/>
        <v/>
      </c>
      <c r="DI36" s="177"/>
      <c r="DJ36" s="183" t="str">
        <f t="shared" si="58"/>
        <v/>
      </c>
      <c r="DK36" s="98" t="str">
        <f t="shared" si="59"/>
        <v/>
      </c>
      <c r="DL36" s="99"/>
      <c r="DM36" s="100" t="str">
        <f t="shared" si="60"/>
        <v/>
      </c>
      <c r="DN36" s="176" t="str">
        <f t="shared" si="61"/>
        <v/>
      </c>
      <c r="DO36" s="177"/>
      <c r="DP36" s="183" t="str">
        <f t="shared" si="62"/>
        <v/>
      </c>
      <c r="DQ36" s="98" t="str">
        <f t="shared" si="63"/>
        <v/>
      </c>
      <c r="DR36" s="99"/>
      <c r="DS36" s="100" t="str">
        <f t="shared" si="64"/>
        <v/>
      </c>
      <c r="DT36" s="176" t="str">
        <f t="shared" si="65"/>
        <v/>
      </c>
      <c r="DU36" s="177"/>
      <c r="DV36" s="183" t="str">
        <f t="shared" si="66"/>
        <v/>
      </c>
      <c r="DW36" s="98" t="str">
        <f t="shared" si="67"/>
        <v/>
      </c>
      <c r="DX36" s="99"/>
      <c r="DY36" s="100" t="str">
        <f t="shared" si="68"/>
        <v/>
      </c>
      <c r="DZ36" s="176" t="str">
        <f t="shared" si="69"/>
        <v/>
      </c>
      <c r="EA36" s="177"/>
      <c r="EB36" s="183" t="str">
        <f t="shared" si="70"/>
        <v/>
      </c>
      <c r="EC36" s="98" t="str">
        <f t="shared" si="71"/>
        <v/>
      </c>
      <c r="ED36" s="99"/>
      <c r="EE36" s="100" t="str">
        <f t="shared" si="72"/>
        <v/>
      </c>
      <c r="EF36" s="176" t="str">
        <f t="shared" si="73"/>
        <v/>
      </c>
      <c r="EG36" s="177"/>
      <c r="EH36" s="183" t="str">
        <f t="shared" si="74"/>
        <v/>
      </c>
    </row>
    <row r="37" spans="2:138" s="1" customFormat="1" ht="24" customHeight="1" x14ac:dyDescent="0.25">
      <c r="B37" s="6">
        <f t="shared" si="89"/>
        <v>32</v>
      </c>
      <c r="C37" s="28" t="str">
        <f>IF(Candidatos!C35="","",Candidatos!C35)</f>
        <v/>
      </c>
      <c r="D37" s="12"/>
      <c r="E37" s="49" t="str">
        <f t="shared" si="75"/>
        <v/>
      </c>
      <c r="F37" s="12"/>
      <c r="G37" s="176" t="str">
        <f t="shared" si="90"/>
        <v/>
      </c>
      <c r="H37" s="177"/>
      <c r="I37" s="263" t="str">
        <f t="shared" si="76"/>
        <v/>
      </c>
      <c r="J37" s="12"/>
      <c r="K37" s="98" t="str">
        <f t="shared" si="91"/>
        <v/>
      </c>
      <c r="L37" s="99"/>
      <c r="M37" s="100" t="str">
        <f t="shared" si="77"/>
        <v/>
      </c>
      <c r="N37" s="176" t="str">
        <f t="shared" si="92"/>
        <v/>
      </c>
      <c r="O37" s="177"/>
      <c r="P37" s="183" t="str">
        <f t="shared" si="78"/>
        <v/>
      </c>
      <c r="Q37" s="98" t="str">
        <f t="shared" si="93"/>
        <v/>
      </c>
      <c r="R37" s="99"/>
      <c r="S37" s="100" t="str">
        <f t="shared" si="79"/>
        <v/>
      </c>
      <c r="T37" s="176" t="str">
        <f t="shared" si="94"/>
        <v/>
      </c>
      <c r="U37" s="177"/>
      <c r="V37" s="183" t="str">
        <f t="shared" si="80"/>
        <v/>
      </c>
      <c r="W37" s="266">
        <f t="shared" si="81"/>
        <v>0</v>
      </c>
      <c r="X37" s="98" t="str">
        <f t="shared" si="95"/>
        <v/>
      </c>
      <c r="Y37" s="99"/>
      <c r="Z37" s="100" t="str">
        <f t="shared" si="82"/>
        <v/>
      </c>
      <c r="AA37" s="176" t="str">
        <f t="shared" si="96"/>
        <v/>
      </c>
      <c r="AB37" s="177"/>
      <c r="AC37" s="183" t="str">
        <f t="shared" si="83"/>
        <v/>
      </c>
      <c r="AD37" s="98" t="str">
        <f t="shared" si="97"/>
        <v/>
      </c>
      <c r="AE37" s="99"/>
      <c r="AF37" s="100" t="str">
        <f t="shared" si="84"/>
        <v/>
      </c>
      <c r="AG37" s="176" t="str">
        <f t="shared" si="98"/>
        <v/>
      </c>
      <c r="AH37" s="177"/>
      <c r="AI37" s="183" t="str">
        <f t="shared" si="85"/>
        <v/>
      </c>
      <c r="AJ37" s="98" t="str">
        <f t="shared" si="9"/>
        <v/>
      </c>
      <c r="AK37" s="99"/>
      <c r="AL37" s="100" t="str">
        <f t="shared" si="86"/>
        <v/>
      </c>
      <c r="AM37" s="266">
        <f t="shared" si="87"/>
        <v>0</v>
      </c>
      <c r="AN37" s="176" t="str">
        <f t="shared" si="99"/>
        <v/>
      </c>
      <c r="AO37" s="177"/>
      <c r="AP37" s="183" t="str">
        <f t="shared" si="88"/>
        <v/>
      </c>
      <c r="AQ37" s="98" t="str">
        <f t="shared" si="11"/>
        <v/>
      </c>
      <c r="AR37" s="99"/>
      <c r="AS37" s="100" t="str">
        <f t="shared" si="12"/>
        <v/>
      </c>
      <c r="AT37" s="176" t="str">
        <f t="shared" si="13"/>
        <v/>
      </c>
      <c r="AU37" s="177"/>
      <c r="AV37" s="183" t="str">
        <f t="shared" si="14"/>
        <v/>
      </c>
      <c r="AW37" s="98" t="str">
        <f t="shared" si="15"/>
        <v/>
      </c>
      <c r="AX37" s="99"/>
      <c r="AY37" s="100" t="str">
        <f t="shared" si="16"/>
        <v/>
      </c>
      <c r="AZ37" s="176" t="str">
        <f t="shared" si="17"/>
        <v/>
      </c>
      <c r="BA37" s="177"/>
      <c r="BB37" s="183" t="str">
        <f t="shared" si="18"/>
        <v/>
      </c>
      <c r="BC37" s="98" t="str">
        <f t="shared" si="19"/>
        <v/>
      </c>
      <c r="BD37" s="99"/>
      <c r="BE37" s="100" t="str">
        <f t="shared" si="20"/>
        <v/>
      </c>
      <c r="BF37" s="176" t="str">
        <f t="shared" si="21"/>
        <v/>
      </c>
      <c r="BG37" s="177"/>
      <c r="BH37" s="183" t="str">
        <f t="shared" si="22"/>
        <v/>
      </c>
      <c r="BI37" s="98" t="str">
        <f t="shared" si="23"/>
        <v/>
      </c>
      <c r="BJ37" s="99"/>
      <c r="BK37" s="100" t="str">
        <f t="shared" si="24"/>
        <v/>
      </c>
      <c r="BL37" s="176" t="str">
        <f t="shared" si="25"/>
        <v/>
      </c>
      <c r="BM37" s="177"/>
      <c r="BN37" s="183" t="str">
        <f t="shared" si="26"/>
        <v/>
      </c>
      <c r="BO37" s="98" t="str">
        <f t="shared" si="27"/>
        <v/>
      </c>
      <c r="BP37" s="99"/>
      <c r="BQ37" s="100" t="str">
        <f t="shared" si="28"/>
        <v/>
      </c>
      <c r="BR37" s="176" t="str">
        <f t="shared" si="29"/>
        <v/>
      </c>
      <c r="BS37" s="177"/>
      <c r="BT37" s="183" t="str">
        <f t="shared" si="30"/>
        <v/>
      </c>
      <c r="BU37" s="98" t="str">
        <f t="shared" si="31"/>
        <v/>
      </c>
      <c r="BV37" s="99"/>
      <c r="BW37" s="100" t="str">
        <f t="shared" si="32"/>
        <v/>
      </c>
      <c r="BX37" s="176" t="str">
        <f t="shared" si="33"/>
        <v/>
      </c>
      <c r="BY37" s="177"/>
      <c r="BZ37" s="183" t="str">
        <f t="shared" si="34"/>
        <v/>
      </c>
      <c r="CA37" s="98" t="str">
        <f t="shared" si="35"/>
        <v/>
      </c>
      <c r="CB37" s="99"/>
      <c r="CC37" s="100" t="str">
        <f t="shared" si="36"/>
        <v/>
      </c>
      <c r="CD37" s="176" t="str">
        <f t="shared" si="37"/>
        <v/>
      </c>
      <c r="CE37" s="177"/>
      <c r="CF37" s="183" t="str">
        <f t="shared" si="38"/>
        <v/>
      </c>
      <c r="CG37" s="98" t="str">
        <f t="shared" si="39"/>
        <v/>
      </c>
      <c r="CH37" s="99"/>
      <c r="CI37" s="100" t="str">
        <f t="shared" si="40"/>
        <v/>
      </c>
      <c r="CJ37" s="176" t="str">
        <f t="shared" si="41"/>
        <v/>
      </c>
      <c r="CK37" s="177"/>
      <c r="CL37" s="183" t="str">
        <f t="shared" si="42"/>
        <v/>
      </c>
      <c r="CM37" s="98" t="str">
        <f t="shared" si="43"/>
        <v/>
      </c>
      <c r="CN37" s="99"/>
      <c r="CO37" s="100" t="str">
        <f t="shared" si="44"/>
        <v/>
      </c>
      <c r="CP37" s="176" t="str">
        <f t="shared" si="45"/>
        <v/>
      </c>
      <c r="CQ37" s="177"/>
      <c r="CR37" s="183" t="str">
        <f t="shared" si="46"/>
        <v/>
      </c>
      <c r="CS37" s="98" t="str">
        <f t="shared" si="47"/>
        <v/>
      </c>
      <c r="CT37" s="99"/>
      <c r="CU37" s="100" t="str">
        <f t="shared" si="48"/>
        <v/>
      </c>
      <c r="CV37" s="176" t="str">
        <f t="shared" si="49"/>
        <v/>
      </c>
      <c r="CW37" s="177"/>
      <c r="CX37" s="183" t="str">
        <f t="shared" si="50"/>
        <v/>
      </c>
      <c r="CY37" s="98" t="str">
        <f t="shared" si="51"/>
        <v/>
      </c>
      <c r="CZ37" s="99"/>
      <c r="DA37" s="100" t="str">
        <f t="shared" si="52"/>
        <v/>
      </c>
      <c r="DB37" s="176" t="str">
        <f t="shared" si="53"/>
        <v/>
      </c>
      <c r="DC37" s="177"/>
      <c r="DD37" s="183" t="str">
        <f t="shared" si="54"/>
        <v/>
      </c>
      <c r="DE37" s="98" t="str">
        <f t="shared" si="55"/>
        <v/>
      </c>
      <c r="DF37" s="99"/>
      <c r="DG37" s="100" t="str">
        <f t="shared" si="56"/>
        <v/>
      </c>
      <c r="DH37" s="176" t="str">
        <f t="shared" si="57"/>
        <v/>
      </c>
      <c r="DI37" s="177"/>
      <c r="DJ37" s="183" t="str">
        <f t="shared" si="58"/>
        <v/>
      </c>
      <c r="DK37" s="98" t="str">
        <f t="shared" si="59"/>
        <v/>
      </c>
      <c r="DL37" s="99"/>
      <c r="DM37" s="100" t="str">
        <f t="shared" si="60"/>
        <v/>
      </c>
      <c r="DN37" s="176" t="str">
        <f t="shared" si="61"/>
        <v/>
      </c>
      <c r="DO37" s="177"/>
      <c r="DP37" s="183" t="str">
        <f t="shared" si="62"/>
        <v/>
      </c>
      <c r="DQ37" s="98" t="str">
        <f t="shared" si="63"/>
        <v/>
      </c>
      <c r="DR37" s="99"/>
      <c r="DS37" s="100" t="str">
        <f t="shared" si="64"/>
        <v/>
      </c>
      <c r="DT37" s="176" t="str">
        <f t="shared" si="65"/>
        <v/>
      </c>
      <c r="DU37" s="177"/>
      <c r="DV37" s="183" t="str">
        <f t="shared" si="66"/>
        <v/>
      </c>
      <c r="DW37" s="98" t="str">
        <f t="shared" si="67"/>
        <v/>
      </c>
      <c r="DX37" s="99"/>
      <c r="DY37" s="100" t="str">
        <f t="shared" si="68"/>
        <v/>
      </c>
      <c r="DZ37" s="176" t="str">
        <f t="shared" si="69"/>
        <v/>
      </c>
      <c r="EA37" s="177"/>
      <c r="EB37" s="183" t="str">
        <f t="shared" si="70"/>
        <v/>
      </c>
      <c r="EC37" s="98" t="str">
        <f t="shared" si="71"/>
        <v/>
      </c>
      <c r="ED37" s="99"/>
      <c r="EE37" s="100" t="str">
        <f t="shared" si="72"/>
        <v/>
      </c>
      <c r="EF37" s="176" t="str">
        <f t="shared" si="73"/>
        <v/>
      </c>
      <c r="EG37" s="177"/>
      <c r="EH37" s="183" t="str">
        <f t="shared" si="74"/>
        <v/>
      </c>
    </row>
    <row r="38" spans="2:138" s="1" customFormat="1" ht="24" customHeight="1" x14ac:dyDescent="0.25">
      <c r="B38" s="6">
        <f t="shared" si="89"/>
        <v>33</v>
      </c>
      <c r="C38" s="28" t="str">
        <f>IF(Candidatos!C36="","",Candidatos!C36)</f>
        <v/>
      </c>
      <c r="D38" s="12"/>
      <c r="E38" s="49" t="str">
        <f t="shared" si="75"/>
        <v/>
      </c>
      <c r="F38" s="12"/>
      <c r="G38" s="176" t="str">
        <f t="shared" si="90"/>
        <v/>
      </c>
      <c r="H38" s="177"/>
      <c r="I38" s="178" t="str">
        <f t="shared" ref="I38:I55" si="100">IF(H38="","",IF(H38="A",3*G38,IF(H38="B",2*G38,IF(H38="C",1*G38,IF(OR(H38="R",H38="S"),0,"!")))))</f>
        <v/>
      </c>
      <c r="J38" s="12"/>
      <c r="K38" s="98" t="str">
        <f t="shared" si="91"/>
        <v/>
      </c>
      <c r="L38" s="99"/>
      <c r="M38" s="100" t="str">
        <f t="shared" si="77"/>
        <v/>
      </c>
      <c r="N38" s="176" t="str">
        <f t="shared" si="92"/>
        <v/>
      </c>
      <c r="O38" s="177"/>
      <c r="P38" s="183" t="str">
        <f t="shared" si="78"/>
        <v/>
      </c>
      <c r="Q38" s="98" t="str">
        <f t="shared" si="93"/>
        <v/>
      </c>
      <c r="R38" s="99"/>
      <c r="S38" s="100" t="str">
        <f t="shared" si="79"/>
        <v/>
      </c>
      <c r="T38" s="176" t="str">
        <f t="shared" si="94"/>
        <v/>
      </c>
      <c r="U38" s="177"/>
      <c r="V38" s="183" t="str">
        <f t="shared" si="80"/>
        <v/>
      </c>
      <c r="W38" s="266">
        <f t="shared" si="81"/>
        <v>0</v>
      </c>
      <c r="X38" s="98" t="str">
        <f t="shared" ref="X38:X55" si="101">IF(OR(Y38="",$C38=""),"",IF(Y38="S",0,IF(X$4="","",X$4/15)))</f>
        <v/>
      </c>
      <c r="Y38" s="99"/>
      <c r="Z38" s="100" t="str">
        <f t="shared" si="82"/>
        <v/>
      </c>
      <c r="AA38" s="176" t="str">
        <f t="shared" si="96"/>
        <v/>
      </c>
      <c r="AB38" s="177"/>
      <c r="AC38" s="183" t="str">
        <f t="shared" si="83"/>
        <v/>
      </c>
      <c r="AD38" s="98" t="str">
        <f t="shared" ref="AD38:AD55" si="102">IF(OR(AE38="",$C38=""),"",IF(AE38="S",0,IF(AD$4="","",AD$4/15)))</f>
        <v/>
      </c>
      <c r="AE38" s="99"/>
      <c r="AF38" s="100" t="str">
        <f t="shared" si="84"/>
        <v/>
      </c>
      <c r="AG38" s="176" t="str">
        <f t="shared" si="98"/>
        <v/>
      </c>
      <c r="AH38" s="177"/>
      <c r="AI38" s="183" t="str">
        <f t="shared" si="85"/>
        <v/>
      </c>
      <c r="AJ38" s="98" t="str">
        <f t="shared" si="9"/>
        <v/>
      </c>
      <c r="AK38" s="99"/>
      <c r="AL38" s="100" t="str">
        <f t="shared" si="86"/>
        <v/>
      </c>
      <c r="AM38" s="266">
        <f t="shared" si="87"/>
        <v>0</v>
      </c>
      <c r="AN38" s="176" t="str">
        <f t="shared" si="99"/>
        <v/>
      </c>
      <c r="AO38" s="177"/>
      <c r="AP38" s="183" t="str">
        <f t="shared" si="88"/>
        <v/>
      </c>
      <c r="AQ38" s="98" t="str">
        <f t="shared" si="11"/>
        <v/>
      </c>
      <c r="AR38" s="99"/>
      <c r="AS38" s="100" t="str">
        <f t="shared" si="12"/>
        <v/>
      </c>
      <c r="AT38" s="176" t="str">
        <f t="shared" si="13"/>
        <v/>
      </c>
      <c r="AU38" s="177"/>
      <c r="AV38" s="183" t="str">
        <f t="shared" si="14"/>
        <v/>
      </c>
      <c r="AW38" s="98" t="str">
        <f t="shared" si="15"/>
        <v/>
      </c>
      <c r="AX38" s="99"/>
      <c r="AY38" s="100" t="str">
        <f t="shared" si="16"/>
        <v/>
      </c>
      <c r="AZ38" s="176" t="str">
        <f t="shared" si="17"/>
        <v/>
      </c>
      <c r="BA38" s="177"/>
      <c r="BB38" s="183" t="str">
        <f t="shared" si="18"/>
        <v/>
      </c>
      <c r="BC38" s="98" t="str">
        <f t="shared" si="19"/>
        <v/>
      </c>
      <c r="BD38" s="99"/>
      <c r="BE38" s="100" t="str">
        <f t="shared" si="20"/>
        <v/>
      </c>
      <c r="BF38" s="176" t="str">
        <f t="shared" si="21"/>
        <v/>
      </c>
      <c r="BG38" s="177"/>
      <c r="BH38" s="183" t="str">
        <f t="shared" si="22"/>
        <v/>
      </c>
      <c r="BI38" s="98" t="str">
        <f t="shared" si="23"/>
        <v/>
      </c>
      <c r="BJ38" s="99"/>
      <c r="BK38" s="100" t="str">
        <f t="shared" si="24"/>
        <v/>
      </c>
      <c r="BL38" s="176" t="str">
        <f t="shared" si="25"/>
        <v/>
      </c>
      <c r="BM38" s="177"/>
      <c r="BN38" s="183" t="str">
        <f t="shared" si="26"/>
        <v/>
      </c>
      <c r="BO38" s="98" t="str">
        <f t="shared" si="27"/>
        <v/>
      </c>
      <c r="BP38" s="99"/>
      <c r="BQ38" s="100" t="str">
        <f t="shared" si="28"/>
        <v/>
      </c>
      <c r="BR38" s="176" t="str">
        <f t="shared" si="29"/>
        <v/>
      </c>
      <c r="BS38" s="177"/>
      <c r="BT38" s="183" t="str">
        <f t="shared" si="30"/>
        <v/>
      </c>
      <c r="BU38" s="98" t="str">
        <f t="shared" si="31"/>
        <v/>
      </c>
      <c r="BV38" s="99"/>
      <c r="BW38" s="100" t="str">
        <f t="shared" si="32"/>
        <v/>
      </c>
      <c r="BX38" s="176" t="str">
        <f t="shared" si="33"/>
        <v/>
      </c>
      <c r="BY38" s="177"/>
      <c r="BZ38" s="183" t="str">
        <f t="shared" si="34"/>
        <v/>
      </c>
      <c r="CA38" s="98" t="str">
        <f t="shared" si="35"/>
        <v/>
      </c>
      <c r="CB38" s="99"/>
      <c r="CC38" s="100" t="str">
        <f t="shared" si="36"/>
        <v/>
      </c>
      <c r="CD38" s="176" t="str">
        <f t="shared" si="37"/>
        <v/>
      </c>
      <c r="CE38" s="177"/>
      <c r="CF38" s="183" t="str">
        <f t="shared" si="38"/>
        <v/>
      </c>
      <c r="CG38" s="98" t="str">
        <f t="shared" si="39"/>
        <v/>
      </c>
      <c r="CH38" s="99"/>
      <c r="CI38" s="100" t="str">
        <f t="shared" si="40"/>
        <v/>
      </c>
      <c r="CJ38" s="176" t="str">
        <f t="shared" si="41"/>
        <v/>
      </c>
      <c r="CK38" s="177"/>
      <c r="CL38" s="183" t="str">
        <f t="shared" si="42"/>
        <v/>
      </c>
      <c r="CM38" s="98" t="str">
        <f t="shared" si="43"/>
        <v/>
      </c>
      <c r="CN38" s="99"/>
      <c r="CO38" s="100" t="str">
        <f t="shared" si="44"/>
        <v/>
      </c>
      <c r="CP38" s="176" t="str">
        <f t="shared" si="45"/>
        <v/>
      </c>
      <c r="CQ38" s="177"/>
      <c r="CR38" s="183" t="str">
        <f t="shared" si="46"/>
        <v/>
      </c>
      <c r="CS38" s="98" t="str">
        <f t="shared" si="47"/>
        <v/>
      </c>
      <c r="CT38" s="99"/>
      <c r="CU38" s="100" t="str">
        <f t="shared" si="48"/>
        <v/>
      </c>
      <c r="CV38" s="176" t="str">
        <f t="shared" si="49"/>
        <v/>
      </c>
      <c r="CW38" s="177"/>
      <c r="CX38" s="183" t="str">
        <f t="shared" si="50"/>
        <v/>
      </c>
      <c r="CY38" s="98" t="str">
        <f t="shared" si="51"/>
        <v/>
      </c>
      <c r="CZ38" s="99"/>
      <c r="DA38" s="100" t="str">
        <f t="shared" si="52"/>
        <v/>
      </c>
      <c r="DB38" s="176" t="str">
        <f t="shared" si="53"/>
        <v/>
      </c>
      <c r="DC38" s="177"/>
      <c r="DD38" s="183" t="str">
        <f t="shared" si="54"/>
        <v/>
      </c>
      <c r="DE38" s="98" t="str">
        <f t="shared" si="55"/>
        <v/>
      </c>
      <c r="DF38" s="99"/>
      <c r="DG38" s="100" t="str">
        <f t="shared" si="56"/>
        <v/>
      </c>
      <c r="DH38" s="176" t="str">
        <f t="shared" si="57"/>
        <v/>
      </c>
      <c r="DI38" s="177"/>
      <c r="DJ38" s="183" t="str">
        <f t="shared" si="58"/>
        <v/>
      </c>
      <c r="DK38" s="98" t="str">
        <f t="shared" si="59"/>
        <v/>
      </c>
      <c r="DL38" s="99"/>
      <c r="DM38" s="100" t="str">
        <f t="shared" si="60"/>
        <v/>
      </c>
      <c r="DN38" s="176" t="str">
        <f t="shared" si="61"/>
        <v/>
      </c>
      <c r="DO38" s="177"/>
      <c r="DP38" s="183" t="str">
        <f t="shared" si="62"/>
        <v/>
      </c>
      <c r="DQ38" s="98" t="str">
        <f t="shared" si="63"/>
        <v/>
      </c>
      <c r="DR38" s="99"/>
      <c r="DS38" s="100" t="str">
        <f t="shared" si="64"/>
        <v/>
      </c>
      <c r="DT38" s="176" t="str">
        <f t="shared" si="65"/>
        <v/>
      </c>
      <c r="DU38" s="177"/>
      <c r="DV38" s="183" t="str">
        <f t="shared" si="66"/>
        <v/>
      </c>
      <c r="DW38" s="98" t="str">
        <f t="shared" si="67"/>
        <v/>
      </c>
      <c r="DX38" s="99"/>
      <c r="DY38" s="100" t="str">
        <f t="shared" si="68"/>
        <v/>
      </c>
      <c r="DZ38" s="176" t="str">
        <f t="shared" si="69"/>
        <v/>
      </c>
      <c r="EA38" s="177"/>
      <c r="EB38" s="183" t="str">
        <f t="shared" si="70"/>
        <v/>
      </c>
      <c r="EC38" s="98" t="str">
        <f t="shared" si="71"/>
        <v/>
      </c>
      <c r="ED38" s="99"/>
      <c r="EE38" s="100" t="str">
        <f t="shared" si="72"/>
        <v/>
      </c>
      <c r="EF38" s="176" t="str">
        <f t="shared" si="73"/>
        <v/>
      </c>
      <c r="EG38" s="177"/>
      <c r="EH38" s="183" t="str">
        <f t="shared" si="74"/>
        <v/>
      </c>
    </row>
    <row r="39" spans="2:138" s="1" customFormat="1" ht="24" customHeight="1" x14ac:dyDescent="0.25">
      <c r="B39" s="6">
        <f t="shared" si="89"/>
        <v>34</v>
      </c>
      <c r="C39" s="28" t="str">
        <f>IF(Candidatos!C37="","",Candidatos!C37)</f>
        <v/>
      </c>
      <c r="D39" s="12"/>
      <c r="E39" s="49" t="str">
        <f t="shared" si="75"/>
        <v/>
      </c>
      <c r="F39" s="12"/>
      <c r="G39" s="176" t="str">
        <f t="shared" si="90"/>
        <v/>
      </c>
      <c r="H39" s="177"/>
      <c r="I39" s="178" t="str">
        <f t="shared" si="100"/>
        <v/>
      </c>
      <c r="J39" s="12"/>
      <c r="K39" s="98" t="str">
        <f t="shared" si="91"/>
        <v/>
      </c>
      <c r="L39" s="99"/>
      <c r="M39" s="100" t="str">
        <f t="shared" si="77"/>
        <v/>
      </c>
      <c r="N39" s="176" t="str">
        <f t="shared" si="92"/>
        <v/>
      </c>
      <c r="O39" s="177"/>
      <c r="P39" s="183" t="str">
        <f t="shared" si="78"/>
        <v/>
      </c>
      <c r="Q39" s="98" t="str">
        <f t="shared" si="93"/>
        <v/>
      </c>
      <c r="R39" s="99"/>
      <c r="S39" s="100" t="str">
        <f t="shared" si="79"/>
        <v/>
      </c>
      <c r="T39" s="176" t="str">
        <f t="shared" si="94"/>
        <v/>
      </c>
      <c r="U39" s="177"/>
      <c r="V39" s="183" t="str">
        <f t="shared" si="80"/>
        <v/>
      </c>
      <c r="W39" s="266">
        <f t="shared" si="81"/>
        <v>0</v>
      </c>
      <c r="X39" s="98" t="str">
        <f t="shared" si="101"/>
        <v/>
      </c>
      <c r="Y39" s="99"/>
      <c r="Z39" s="100" t="str">
        <f t="shared" si="82"/>
        <v/>
      </c>
      <c r="AA39" s="176" t="str">
        <f t="shared" si="96"/>
        <v/>
      </c>
      <c r="AB39" s="177"/>
      <c r="AC39" s="183" t="str">
        <f t="shared" si="83"/>
        <v/>
      </c>
      <c r="AD39" s="98" t="str">
        <f t="shared" si="102"/>
        <v/>
      </c>
      <c r="AE39" s="99"/>
      <c r="AF39" s="100" t="str">
        <f t="shared" si="84"/>
        <v/>
      </c>
      <c r="AG39" s="176" t="str">
        <f t="shared" si="98"/>
        <v/>
      </c>
      <c r="AH39" s="177"/>
      <c r="AI39" s="183" t="str">
        <f t="shared" si="85"/>
        <v/>
      </c>
      <c r="AJ39" s="98" t="str">
        <f t="shared" si="9"/>
        <v/>
      </c>
      <c r="AK39" s="99"/>
      <c r="AL39" s="100" t="str">
        <f t="shared" si="86"/>
        <v/>
      </c>
      <c r="AM39" s="266">
        <f t="shared" si="87"/>
        <v>0</v>
      </c>
      <c r="AN39" s="176" t="str">
        <f t="shared" si="99"/>
        <v/>
      </c>
      <c r="AO39" s="177"/>
      <c r="AP39" s="183" t="str">
        <f t="shared" si="88"/>
        <v/>
      </c>
      <c r="AQ39" s="98" t="str">
        <f t="shared" si="11"/>
        <v/>
      </c>
      <c r="AR39" s="99"/>
      <c r="AS39" s="100" t="str">
        <f t="shared" si="12"/>
        <v/>
      </c>
      <c r="AT39" s="176" t="str">
        <f t="shared" si="13"/>
        <v/>
      </c>
      <c r="AU39" s="177"/>
      <c r="AV39" s="183" t="str">
        <f t="shared" si="14"/>
        <v/>
      </c>
      <c r="AW39" s="98" t="str">
        <f t="shared" si="15"/>
        <v/>
      </c>
      <c r="AX39" s="99"/>
      <c r="AY39" s="100" t="str">
        <f t="shared" si="16"/>
        <v/>
      </c>
      <c r="AZ39" s="176" t="str">
        <f t="shared" si="17"/>
        <v/>
      </c>
      <c r="BA39" s="177"/>
      <c r="BB39" s="183" t="str">
        <f t="shared" si="18"/>
        <v/>
      </c>
      <c r="BC39" s="98" t="str">
        <f t="shared" si="19"/>
        <v/>
      </c>
      <c r="BD39" s="99"/>
      <c r="BE39" s="100" t="str">
        <f t="shared" si="20"/>
        <v/>
      </c>
      <c r="BF39" s="176" t="str">
        <f t="shared" si="21"/>
        <v/>
      </c>
      <c r="BG39" s="177"/>
      <c r="BH39" s="183" t="str">
        <f t="shared" si="22"/>
        <v/>
      </c>
      <c r="BI39" s="98" t="str">
        <f t="shared" si="23"/>
        <v/>
      </c>
      <c r="BJ39" s="99"/>
      <c r="BK39" s="100" t="str">
        <f t="shared" si="24"/>
        <v/>
      </c>
      <c r="BL39" s="176" t="str">
        <f t="shared" si="25"/>
        <v/>
      </c>
      <c r="BM39" s="177"/>
      <c r="BN39" s="183" t="str">
        <f t="shared" si="26"/>
        <v/>
      </c>
      <c r="BO39" s="98" t="str">
        <f t="shared" si="27"/>
        <v/>
      </c>
      <c r="BP39" s="99"/>
      <c r="BQ39" s="100" t="str">
        <f t="shared" si="28"/>
        <v/>
      </c>
      <c r="BR39" s="176" t="str">
        <f t="shared" si="29"/>
        <v/>
      </c>
      <c r="BS39" s="177"/>
      <c r="BT39" s="183" t="str">
        <f t="shared" si="30"/>
        <v/>
      </c>
      <c r="BU39" s="98" t="str">
        <f t="shared" si="31"/>
        <v/>
      </c>
      <c r="BV39" s="99"/>
      <c r="BW39" s="100" t="str">
        <f t="shared" si="32"/>
        <v/>
      </c>
      <c r="BX39" s="176" t="str">
        <f t="shared" si="33"/>
        <v/>
      </c>
      <c r="BY39" s="177"/>
      <c r="BZ39" s="183" t="str">
        <f t="shared" si="34"/>
        <v/>
      </c>
      <c r="CA39" s="98" t="str">
        <f t="shared" si="35"/>
        <v/>
      </c>
      <c r="CB39" s="99"/>
      <c r="CC39" s="100" t="str">
        <f t="shared" si="36"/>
        <v/>
      </c>
      <c r="CD39" s="176" t="str">
        <f t="shared" si="37"/>
        <v/>
      </c>
      <c r="CE39" s="177"/>
      <c r="CF39" s="183" t="str">
        <f t="shared" si="38"/>
        <v/>
      </c>
      <c r="CG39" s="98" t="str">
        <f t="shared" si="39"/>
        <v/>
      </c>
      <c r="CH39" s="99"/>
      <c r="CI39" s="100" t="str">
        <f t="shared" si="40"/>
        <v/>
      </c>
      <c r="CJ39" s="176" t="str">
        <f t="shared" si="41"/>
        <v/>
      </c>
      <c r="CK39" s="177"/>
      <c r="CL39" s="183" t="str">
        <f t="shared" si="42"/>
        <v/>
      </c>
      <c r="CM39" s="98" t="str">
        <f t="shared" si="43"/>
        <v/>
      </c>
      <c r="CN39" s="99"/>
      <c r="CO39" s="100" t="str">
        <f t="shared" si="44"/>
        <v/>
      </c>
      <c r="CP39" s="176" t="str">
        <f t="shared" si="45"/>
        <v/>
      </c>
      <c r="CQ39" s="177"/>
      <c r="CR39" s="183" t="str">
        <f t="shared" si="46"/>
        <v/>
      </c>
      <c r="CS39" s="98" t="str">
        <f t="shared" si="47"/>
        <v/>
      </c>
      <c r="CT39" s="99"/>
      <c r="CU39" s="100" t="str">
        <f t="shared" si="48"/>
        <v/>
      </c>
      <c r="CV39" s="176" t="str">
        <f t="shared" si="49"/>
        <v/>
      </c>
      <c r="CW39" s="177"/>
      <c r="CX39" s="183" t="str">
        <f t="shared" si="50"/>
        <v/>
      </c>
      <c r="CY39" s="98" t="str">
        <f t="shared" si="51"/>
        <v/>
      </c>
      <c r="CZ39" s="99"/>
      <c r="DA39" s="100" t="str">
        <f t="shared" si="52"/>
        <v/>
      </c>
      <c r="DB39" s="176" t="str">
        <f t="shared" si="53"/>
        <v/>
      </c>
      <c r="DC39" s="177"/>
      <c r="DD39" s="183" t="str">
        <f t="shared" si="54"/>
        <v/>
      </c>
      <c r="DE39" s="98" t="str">
        <f t="shared" si="55"/>
        <v/>
      </c>
      <c r="DF39" s="99"/>
      <c r="DG39" s="100" t="str">
        <f t="shared" si="56"/>
        <v/>
      </c>
      <c r="DH39" s="176" t="str">
        <f t="shared" si="57"/>
        <v/>
      </c>
      <c r="DI39" s="177"/>
      <c r="DJ39" s="183" t="str">
        <f t="shared" si="58"/>
        <v/>
      </c>
      <c r="DK39" s="98" t="str">
        <f t="shared" si="59"/>
        <v/>
      </c>
      <c r="DL39" s="99"/>
      <c r="DM39" s="100" t="str">
        <f t="shared" si="60"/>
        <v/>
      </c>
      <c r="DN39" s="176" t="str">
        <f t="shared" si="61"/>
        <v/>
      </c>
      <c r="DO39" s="177"/>
      <c r="DP39" s="183" t="str">
        <f t="shared" si="62"/>
        <v/>
      </c>
      <c r="DQ39" s="98" t="str">
        <f t="shared" si="63"/>
        <v/>
      </c>
      <c r="DR39" s="99"/>
      <c r="DS39" s="100" t="str">
        <f t="shared" si="64"/>
        <v/>
      </c>
      <c r="DT39" s="176" t="str">
        <f t="shared" si="65"/>
        <v/>
      </c>
      <c r="DU39" s="177"/>
      <c r="DV39" s="183" t="str">
        <f t="shared" si="66"/>
        <v/>
      </c>
      <c r="DW39" s="98" t="str">
        <f t="shared" si="67"/>
        <v/>
      </c>
      <c r="DX39" s="99"/>
      <c r="DY39" s="100" t="str">
        <f t="shared" si="68"/>
        <v/>
      </c>
      <c r="DZ39" s="176" t="str">
        <f t="shared" si="69"/>
        <v/>
      </c>
      <c r="EA39" s="177"/>
      <c r="EB39" s="183" t="str">
        <f t="shared" si="70"/>
        <v/>
      </c>
      <c r="EC39" s="98" t="str">
        <f t="shared" si="71"/>
        <v/>
      </c>
      <c r="ED39" s="99"/>
      <c r="EE39" s="100" t="str">
        <f t="shared" si="72"/>
        <v/>
      </c>
      <c r="EF39" s="176" t="str">
        <f t="shared" si="73"/>
        <v/>
      </c>
      <c r="EG39" s="177"/>
      <c r="EH39" s="183" t="str">
        <f t="shared" si="74"/>
        <v/>
      </c>
    </row>
    <row r="40" spans="2:138" s="1" customFormat="1" ht="24" customHeight="1" x14ac:dyDescent="0.25">
      <c r="B40" s="6">
        <f t="shared" si="89"/>
        <v>35</v>
      </c>
      <c r="C40" s="28" t="str">
        <f>IF(Candidatos!C38="","",Candidatos!C38)</f>
        <v/>
      </c>
      <c r="D40" s="12"/>
      <c r="E40" s="49" t="str">
        <f t="shared" si="75"/>
        <v/>
      </c>
      <c r="F40" s="12"/>
      <c r="G40" s="176" t="str">
        <f t="shared" si="90"/>
        <v/>
      </c>
      <c r="H40" s="177"/>
      <c r="I40" s="178" t="str">
        <f t="shared" si="100"/>
        <v/>
      </c>
      <c r="J40" s="12"/>
      <c r="K40" s="98" t="str">
        <f t="shared" si="91"/>
        <v/>
      </c>
      <c r="L40" s="99"/>
      <c r="M40" s="100" t="str">
        <f t="shared" si="77"/>
        <v/>
      </c>
      <c r="N40" s="176" t="str">
        <f t="shared" si="92"/>
        <v/>
      </c>
      <c r="O40" s="177"/>
      <c r="P40" s="183" t="str">
        <f t="shared" si="78"/>
        <v/>
      </c>
      <c r="Q40" s="98" t="str">
        <f t="shared" si="93"/>
        <v/>
      </c>
      <c r="R40" s="99"/>
      <c r="S40" s="100" t="str">
        <f t="shared" si="79"/>
        <v/>
      </c>
      <c r="T40" s="176" t="str">
        <f t="shared" si="94"/>
        <v/>
      </c>
      <c r="U40" s="177"/>
      <c r="V40" s="183" t="str">
        <f t="shared" si="80"/>
        <v/>
      </c>
      <c r="W40" s="266">
        <f t="shared" si="81"/>
        <v>0</v>
      </c>
      <c r="X40" s="98" t="str">
        <f t="shared" si="101"/>
        <v/>
      </c>
      <c r="Y40" s="99"/>
      <c r="Z40" s="100" t="str">
        <f t="shared" si="82"/>
        <v/>
      </c>
      <c r="AA40" s="176" t="str">
        <f t="shared" si="96"/>
        <v/>
      </c>
      <c r="AB40" s="177"/>
      <c r="AC40" s="183" t="str">
        <f t="shared" si="83"/>
        <v/>
      </c>
      <c r="AD40" s="98" t="str">
        <f t="shared" si="102"/>
        <v/>
      </c>
      <c r="AE40" s="99"/>
      <c r="AF40" s="100" t="str">
        <f t="shared" si="84"/>
        <v/>
      </c>
      <c r="AG40" s="176" t="str">
        <f t="shared" si="98"/>
        <v/>
      </c>
      <c r="AH40" s="177"/>
      <c r="AI40" s="183" t="str">
        <f t="shared" si="85"/>
        <v/>
      </c>
      <c r="AJ40" s="98" t="str">
        <f t="shared" si="9"/>
        <v/>
      </c>
      <c r="AK40" s="99"/>
      <c r="AL40" s="100" t="str">
        <f t="shared" si="86"/>
        <v/>
      </c>
      <c r="AM40" s="266">
        <f t="shared" si="87"/>
        <v>0</v>
      </c>
      <c r="AN40" s="176" t="str">
        <f t="shared" si="99"/>
        <v/>
      </c>
      <c r="AO40" s="177"/>
      <c r="AP40" s="183" t="str">
        <f t="shared" si="88"/>
        <v/>
      </c>
      <c r="AQ40" s="98" t="str">
        <f t="shared" si="11"/>
        <v/>
      </c>
      <c r="AR40" s="99"/>
      <c r="AS40" s="100" t="str">
        <f t="shared" si="12"/>
        <v/>
      </c>
      <c r="AT40" s="176" t="str">
        <f t="shared" si="13"/>
        <v/>
      </c>
      <c r="AU40" s="177"/>
      <c r="AV40" s="183" t="str">
        <f t="shared" si="14"/>
        <v/>
      </c>
      <c r="AW40" s="98" t="str">
        <f t="shared" si="15"/>
        <v/>
      </c>
      <c r="AX40" s="99"/>
      <c r="AY40" s="100" t="str">
        <f t="shared" si="16"/>
        <v/>
      </c>
      <c r="AZ40" s="176" t="str">
        <f t="shared" si="17"/>
        <v/>
      </c>
      <c r="BA40" s="177"/>
      <c r="BB40" s="183" t="str">
        <f t="shared" si="18"/>
        <v/>
      </c>
      <c r="BC40" s="98" t="str">
        <f t="shared" si="19"/>
        <v/>
      </c>
      <c r="BD40" s="99"/>
      <c r="BE40" s="100" t="str">
        <f t="shared" si="20"/>
        <v/>
      </c>
      <c r="BF40" s="176" t="str">
        <f t="shared" si="21"/>
        <v/>
      </c>
      <c r="BG40" s="177"/>
      <c r="BH40" s="183" t="str">
        <f t="shared" si="22"/>
        <v/>
      </c>
      <c r="BI40" s="98" t="str">
        <f t="shared" si="23"/>
        <v/>
      </c>
      <c r="BJ40" s="99"/>
      <c r="BK40" s="100" t="str">
        <f t="shared" si="24"/>
        <v/>
      </c>
      <c r="BL40" s="176" t="str">
        <f t="shared" si="25"/>
        <v/>
      </c>
      <c r="BM40" s="177"/>
      <c r="BN40" s="183" t="str">
        <f t="shared" si="26"/>
        <v/>
      </c>
      <c r="BO40" s="98" t="str">
        <f t="shared" si="27"/>
        <v/>
      </c>
      <c r="BP40" s="99"/>
      <c r="BQ40" s="100" t="str">
        <f t="shared" si="28"/>
        <v/>
      </c>
      <c r="BR40" s="176" t="str">
        <f t="shared" si="29"/>
        <v/>
      </c>
      <c r="BS40" s="177"/>
      <c r="BT40" s="183" t="str">
        <f t="shared" si="30"/>
        <v/>
      </c>
      <c r="BU40" s="98" t="str">
        <f t="shared" si="31"/>
        <v/>
      </c>
      <c r="BV40" s="99"/>
      <c r="BW40" s="100" t="str">
        <f t="shared" si="32"/>
        <v/>
      </c>
      <c r="BX40" s="176" t="str">
        <f t="shared" si="33"/>
        <v/>
      </c>
      <c r="BY40" s="177"/>
      <c r="BZ40" s="183" t="str">
        <f t="shared" si="34"/>
        <v/>
      </c>
      <c r="CA40" s="98" t="str">
        <f t="shared" si="35"/>
        <v/>
      </c>
      <c r="CB40" s="99"/>
      <c r="CC40" s="100" t="str">
        <f t="shared" si="36"/>
        <v/>
      </c>
      <c r="CD40" s="176" t="str">
        <f t="shared" si="37"/>
        <v/>
      </c>
      <c r="CE40" s="177"/>
      <c r="CF40" s="183" t="str">
        <f t="shared" si="38"/>
        <v/>
      </c>
      <c r="CG40" s="98" t="str">
        <f t="shared" si="39"/>
        <v/>
      </c>
      <c r="CH40" s="99"/>
      <c r="CI40" s="100" t="str">
        <f t="shared" si="40"/>
        <v/>
      </c>
      <c r="CJ40" s="176" t="str">
        <f t="shared" si="41"/>
        <v/>
      </c>
      <c r="CK40" s="177"/>
      <c r="CL40" s="183" t="str">
        <f t="shared" si="42"/>
        <v/>
      </c>
      <c r="CM40" s="98" t="str">
        <f t="shared" si="43"/>
        <v/>
      </c>
      <c r="CN40" s="99"/>
      <c r="CO40" s="100" t="str">
        <f t="shared" si="44"/>
        <v/>
      </c>
      <c r="CP40" s="176" t="str">
        <f t="shared" si="45"/>
        <v/>
      </c>
      <c r="CQ40" s="177"/>
      <c r="CR40" s="183" t="str">
        <f t="shared" si="46"/>
        <v/>
      </c>
      <c r="CS40" s="98" t="str">
        <f t="shared" si="47"/>
        <v/>
      </c>
      <c r="CT40" s="99"/>
      <c r="CU40" s="100" t="str">
        <f t="shared" si="48"/>
        <v/>
      </c>
      <c r="CV40" s="176" t="str">
        <f t="shared" si="49"/>
        <v/>
      </c>
      <c r="CW40" s="177"/>
      <c r="CX40" s="183" t="str">
        <f t="shared" si="50"/>
        <v/>
      </c>
      <c r="CY40" s="98" t="str">
        <f t="shared" si="51"/>
        <v/>
      </c>
      <c r="CZ40" s="99"/>
      <c r="DA40" s="100" t="str">
        <f t="shared" si="52"/>
        <v/>
      </c>
      <c r="DB40" s="176" t="str">
        <f t="shared" si="53"/>
        <v/>
      </c>
      <c r="DC40" s="177"/>
      <c r="DD40" s="183" t="str">
        <f t="shared" si="54"/>
        <v/>
      </c>
      <c r="DE40" s="98" t="str">
        <f t="shared" si="55"/>
        <v/>
      </c>
      <c r="DF40" s="99"/>
      <c r="DG40" s="100" t="str">
        <f t="shared" si="56"/>
        <v/>
      </c>
      <c r="DH40" s="176" t="str">
        <f t="shared" si="57"/>
        <v/>
      </c>
      <c r="DI40" s="177"/>
      <c r="DJ40" s="183" t="str">
        <f t="shared" si="58"/>
        <v/>
      </c>
      <c r="DK40" s="98" t="str">
        <f t="shared" si="59"/>
        <v/>
      </c>
      <c r="DL40" s="99"/>
      <c r="DM40" s="100" t="str">
        <f t="shared" si="60"/>
        <v/>
      </c>
      <c r="DN40" s="176" t="str">
        <f t="shared" si="61"/>
        <v/>
      </c>
      <c r="DO40" s="177"/>
      <c r="DP40" s="183" t="str">
        <f t="shared" si="62"/>
        <v/>
      </c>
      <c r="DQ40" s="98" t="str">
        <f t="shared" si="63"/>
        <v/>
      </c>
      <c r="DR40" s="99"/>
      <c r="DS40" s="100" t="str">
        <f t="shared" si="64"/>
        <v/>
      </c>
      <c r="DT40" s="176" t="str">
        <f t="shared" si="65"/>
        <v/>
      </c>
      <c r="DU40" s="177"/>
      <c r="DV40" s="183" t="str">
        <f t="shared" si="66"/>
        <v/>
      </c>
      <c r="DW40" s="98" t="str">
        <f t="shared" si="67"/>
        <v/>
      </c>
      <c r="DX40" s="99"/>
      <c r="DY40" s="100" t="str">
        <f t="shared" si="68"/>
        <v/>
      </c>
      <c r="DZ40" s="176" t="str">
        <f t="shared" si="69"/>
        <v/>
      </c>
      <c r="EA40" s="177"/>
      <c r="EB40" s="183" t="str">
        <f t="shared" si="70"/>
        <v/>
      </c>
      <c r="EC40" s="98" t="str">
        <f t="shared" si="71"/>
        <v/>
      </c>
      <c r="ED40" s="99"/>
      <c r="EE40" s="100" t="str">
        <f t="shared" si="72"/>
        <v/>
      </c>
      <c r="EF40" s="176" t="str">
        <f t="shared" si="73"/>
        <v/>
      </c>
      <c r="EG40" s="177"/>
      <c r="EH40" s="183" t="str">
        <f t="shared" si="74"/>
        <v/>
      </c>
    </row>
    <row r="41" spans="2:138" s="1" customFormat="1" ht="24" customHeight="1" x14ac:dyDescent="0.25">
      <c r="B41" s="6">
        <f t="shared" si="89"/>
        <v>36</v>
      </c>
      <c r="C41" s="28" t="str">
        <f>IF(Candidatos!C39="","",Candidatos!C39)</f>
        <v/>
      </c>
      <c r="D41" s="12"/>
      <c r="E41" s="49" t="str">
        <f t="shared" si="75"/>
        <v/>
      </c>
      <c r="F41" s="12"/>
      <c r="G41" s="176" t="str">
        <f t="shared" si="90"/>
        <v/>
      </c>
      <c r="H41" s="177"/>
      <c r="I41" s="178" t="str">
        <f t="shared" si="100"/>
        <v/>
      </c>
      <c r="J41" s="12"/>
      <c r="K41" s="98" t="str">
        <f t="shared" si="91"/>
        <v/>
      </c>
      <c r="L41" s="99"/>
      <c r="M41" s="100" t="str">
        <f t="shared" si="77"/>
        <v/>
      </c>
      <c r="N41" s="176" t="str">
        <f t="shared" si="92"/>
        <v/>
      </c>
      <c r="O41" s="177"/>
      <c r="P41" s="183" t="str">
        <f t="shared" si="78"/>
        <v/>
      </c>
      <c r="Q41" s="98" t="str">
        <f t="shared" si="93"/>
        <v/>
      </c>
      <c r="R41" s="99"/>
      <c r="S41" s="100" t="str">
        <f t="shared" si="79"/>
        <v/>
      </c>
      <c r="T41" s="176" t="str">
        <f t="shared" si="94"/>
        <v/>
      </c>
      <c r="U41" s="177"/>
      <c r="V41" s="183" t="str">
        <f t="shared" si="80"/>
        <v/>
      </c>
      <c r="W41" s="266">
        <f t="shared" si="81"/>
        <v>0</v>
      </c>
      <c r="X41" s="98" t="str">
        <f t="shared" si="101"/>
        <v/>
      </c>
      <c r="Y41" s="99"/>
      <c r="Z41" s="100" t="str">
        <f t="shared" si="82"/>
        <v/>
      </c>
      <c r="AA41" s="176" t="str">
        <f t="shared" si="96"/>
        <v/>
      </c>
      <c r="AB41" s="177"/>
      <c r="AC41" s="183" t="str">
        <f t="shared" si="83"/>
        <v/>
      </c>
      <c r="AD41" s="98" t="str">
        <f t="shared" si="102"/>
        <v/>
      </c>
      <c r="AE41" s="99"/>
      <c r="AF41" s="100" t="str">
        <f t="shared" si="84"/>
        <v/>
      </c>
      <c r="AG41" s="176" t="str">
        <f t="shared" si="98"/>
        <v/>
      </c>
      <c r="AH41" s="177"/>
      <c r="AI41" s="183" t="str">
        <f t="shared" si="85"/>
        <v/>
      </c>
      <c r="AJ41" s="98" t="str">
        <f t="shared" ref="AJ41:AJ55" si="103">IF(OR(AK41="",$C41=""),"",IF(AK41="S",0,IF(AJ$4="","",AJ$4/15)))</f>
        <v/>
      </c>
      <c r="AK41" s="99"/>
      <c r="AL41" s="100" t="str">
        <f t="shared" si="86"/>
        <v/>
      </c>
      <c r="AM41" s="266">
        <f t="shared" si="87"/>
        <v>0</v>
      </c>
      <c r="AN41" s="176" t="str">
        <f t="shared" si="99"/>
        <v/>
      </c>
      <c r="AO41" s="177"/>
      <c r="AP41" s="183" t="str">
        <f t="shared" si="88"/>
        <v/>
      </c>
      <c r="AQ41" s="98" t="str">
        <f t="shared" si="11"/>
        <v/>
      </c>
      <c r="AR41" s="99"/>
      <c r="AS41" s="100" t="str">
        <f t="shared" si="12"/>
        <v/>
      </c>
      <c r="AT41" s="176" t="str">
        <f t="shared" si="13"/>
        <v/>
      </c>
      <c r="AU41" s="177"/>
      <c r="AV41" s="183" t="str">
        <f t="shared" si="14"/>
        <v/>
      </c>
      <c r="AW41" s="98" t="str">
        <f t="shared" si="15"/>
        <v/>
      </c>
      <c r="AX41" s="99"/>
      <c r="AY41" s="100" t="str">
        <f t="shared" si="16"/>
        <v/>
      </c>
      <c r="AZ41" s="176" t="str">
        <f t="shared" si="17"/>
        <v/>
      </c>
      <c r="BA41" s="177"/>
      <c r="BB41" s="183" t="str">
        <f t="shared" si="18"/>
        <v/>
      </c>
      <c r="BC41" s="98" t="str">
        <f t="shared" si="19"/>
        <v/>
      </c>
      <c r="BD41" s="99"/>
      <c r="BE41" s="100" t="str">
        <f t="shared" si="20"/>
        <v/>
      </c>
      <c r="BF41" s="176" t="str">
        <f t="shared" si="21"/>
        <v/>
      </c>
      <c r="BG41" s="177"/>
      <c r="BH41" s="183" t="str">
        <f t="shared" si="22"/>
        <v/>
      </c>
      <c r="BI41" s="98" t="str">
        <f t="shared" si="23"/>
        <v/>
      </c>
      <c r="BJ41" s="99"/>
      <c r="BK41" s="100" t="str">
        <f t="shared" si="24"/>
        <v/>
      </c>
      <c r="BL41" s="176" t="str">
        <f t="shared" si="25"/>
        <v/>
      </c>
      <c r="BM41" s="177"/>
      <c r="BN41" s="183" t="str">
        <f t="shared" si="26"/>
        <v/>
      </c>
      <c r="BO41" s="98" t="str">
        <f t="shared" si="27"/>
        <v/>
      </c>
      <c r="BP41" s="99"/>
      <c r="BQ41" s="100" t="str">
        <f t="shared" si="28"/>
        <v/>
      </c>
      <c r="BR41" s="176" t="str">
        <f t="shared" si="29"/>
        <v/>
      </c>
      <c r="BS41" s="177"/>
      <c r="BT41" s="183" t="str">
        <f t="shared" si="30"/>
        <v/>
      </c>
      <c r="BU41" s="98" t="str">
        <f t="shared" si="31"/>
        <v/>
      </c>
      <c r="BV41" s="99"/>
      <c r="BW41" s="100" t="str">
        <f t="shared" si="32"/>
        <v/>
      </c>
      <c r="BX41" s="176" t="str">
        <f t="shared" si="33"/>
        <v/>
      </c>
      <c r="BY41" s="177"/>
      <c r="BZ41" s="183" t="str">
        <f t="shared" si="34"/>
        <v/>
      </c>
      <c r="CA41" s="98" t="str">
        <f t="shared" si="35"/>
        <v/>
      </c>
      <c r="CB41" s="99"/>
      <c r="CC41" s="100" t="str">
        <f t="shared" si="36"/>
        <v/>
      </c>
      <c r="CD41" s="176" t="str">
        <f t="shared" si="37"/>
        <v/>
      </c>
      <c r="CE41" s="177"/>
      <c r="CF41" s="183" t="str">
        <f t="shared" si="38"/>
        <v/>
      </c>
      <c r="CG41" s="98" t="str">
        <f t="shared" si="39"/>
        <v/>
      </c>
      <c r="CH41" s="99"/>
      <c r="CI41" s="100" t="str">
        <f t="shared" si="40"/>
        <v/>
      </c>
      <c r="CJ41" s="176" t="str">
        <f t="shared" si="41"/>
        <v/>
      </c>
      <c r="CK41" s="177"/>
      <c r="CL41" s="183" t="str">
        <f t="shared" si="42"/>
        <v/>
      </c>
      <c r="CM41" s="98" t="str">
        <f t="shared" si="43"/>
        <v/>
      </c>
      <c r="CN41" s="99"/>
      <c r="CO41" s="100" t="str">
        <f t="shared" si="44"/>
        <v/>
      </c>
      <c r="CP41" s="176" t="str">
        <f t="shared" si="45"/>
        <v/>
      </c>
      <c r="CQ41" s="177"/>
      <c r="CR41" s="183" t="str">
        <f t="shared" si="46"/>
        <v/>
      </c>
      <c r="CS41" s="98" t="str">
        <f t="shared" si="47"/>
        <v/>
      </c>
      <c r="CT41" s="99"/>
      <c r="CU41" s="100" t="str">
        <f t="shared" si="48"/>
        <v/>
      </c>
      <c r="CV41" s="176" t="str">
        <f t="shared" si="49"/>
        <v/>
      </c>
      <c r="CW41" s="177"/>
      <c r="CX41" s="183" t="str">
        <f t="shared" si="50"/>
        <v/>
      </c>
      <c r="CY41" s="98" t="str">
        <f t="shared" si="51"/>
        <v/>
      </c>
      <c r="CZ41" s="99"/>
      <c r="DA41" s="100" t="str">
        <f t="shared" si="52"/>
        <v/>
      </c>
      <c r="DB41" s="176" t="str">
        <f t="shared" si="53"/>
        <v/>
      </c>
      <c r="DC41" s="177"/>
      <c r="DD41" s="183" t="str">
        <f t="shared" si="54"/>
        <v/>
      </c>
      <c r="DE41" s="98" t="str">
        <f t="shared" si="55"/>
        <v/>
      </c>
      <c r="DF41" s="99"/>
      <c r="DG41" s="100" t="str">
        <f t="shared" si="56"/>
        <v/>
      </c>
      <c r="DH41" s="176" t="str">
        <f t="shared" si="57"/>
        <v/>
      </c>
      <c r="DI41" s="177"/>
      <c r="DJ41" s="183" t="str">
        <f t="shared" si="58"/>
        <v/>
      </c>
      <c r="DK41" s="98" t="str">
        <f t="shared" si="59"/>
        <v/>
      </c>
      <c r="DL41" s="99"/>
      <c r="DM41" s="100" t="str">
        <f t="shared" si="60"/>
        <v/>
      </c>
      <c r="DN41" s="176" t="str">
        <f t="shared" si="61"/>
        <v/>
      </c>
      <c r="DO41" s="177"/>
      <c r="DP41" s="183" t="str">
        <f t="shared" si="62"/>
        <v/>
      </c>
      <c r="DQ41" s="98" t="str">
        <f t="shared" si="63"/>
        <v/>
      </c>
      <c r="DR41" s="99"/>
      <c r="DS41" s="100" t="str">
        <f t="shared" si="64"/>
        <v/>
      </c>
      <c r="DT41" s="176" t="str">
        <f t="shared" si="65"/>
        <v/>
      </c>
      <c r="DU41" s="177"/>
      <c r="DV41" s="183" t="str">
        <f t="shared" si="66"/>
        <v/>
      </c>
      <c r="DW41" s="98" t="str">
        <f t="shared" si="67"/>
        <v/>
      </c>
      <c r="DX41" s="99"/>
      <c r="DY41" s="100" t="str">
        <f t="shared" si="68"/>
        <v/>
      </c>
      <c r="DZ41" s="176" t="str">
        <f t="shared" si="69"/>
        <v/>
      </c>
      <c r="EA41" s="177"/>
      <c r="EB41" s="183" t="str">
        <f t="shared" si="70"/>
        <v/>
      </c>
      <c r="EC41" s="98" t="str">
        <f t="shared" si="71"/>
        <v/>
      </c>
      <c r="ED41" s="99"/>
      <c r="EE41" s="100" t="str">
        <f t="shared" si="72"/>
        <v/>
      </c>
      <c r="EF41" s="176" t="str">
        <f t="shared" si="73"/>
        <v/>
      </c>
      <c r="EG41" s="177"/>
      <c r="EH41" s="183" t="str">
        <f t="shared" si="74"/>
        <v/>
      </c>
    </row>
    <row r="42" spans="2:138" s="1" customFormat="1" ht="24" customHeight="1" x14ac:dyDescent="0.25">
      <c r="B42" s="6">
        <f t="shared" si="89"/>
        <v>37</v>
      </c>
      <c r="C42" s="28" t="str">
        <f>IF(Candidatos!C40="","",Candidatos!C40)</f>
        <v/>
      </c>
      <c r="D42" s="12"/>
      <c r="E42" s="49" t="str">
        <f t="shared" si="75"/>
        <v/>
      </c>
      <c r="F42" s="12"/>
      <c r="G42" s="176" t="str">
        <f t="shared" si="90"/>
        <v/>
      </c>
      <c r="H42" s="177"/>
      <c r="I42" s="178" t="str">
        <f t="shared" si="100"/>
        <v/>
      </c>
      <c r="J42" s="12"/>
      <c r="K42" s="98" t="str">
        <f t="shared" si="91"/>
        <v/>
      </c>
      <c r="L42" s="99"/>
      <c r="M42" s="100" t="str">
        <f t="shared" si="77"/>
        <v/>
      </c>
      <c r="N42" s="176" t="str">
        <f t="shared" si="92"/>
        <v/>
      </c>
      <c r="O42" s="177"/>
      <c r="P42" s="183" t="str">
        <f t="shared" si="78"/>
        <v/>
      </c>
      <c r="Q42" s="98" t="str">
        <f t="shared" si="93"/>
        <v/>
      </c>
      <c r="R42" s="99"/>
      <c r="S42" s="100" t="str">
        <f t="shared" si="79"/>
        <v/>
      </c>
      <c r="T42" s="176" t="str">
        <f t="shared" si="94"/>
        <v/>
      </c>
      <c r="U42" s="177"/>
      <c r="V42" s="183" t="str">
        <f t="shared" si="80"/>
        <v/>
      </c>
      <c r="W42" s="266">
        <f t="shared" si="81"/>
        <v>0</v>
      </c>
      <c r="X42" s="98" t="str">
        <f t="shared" si="101"/>
        <v/>
      </c>
      <c r="Y42" s="99"/>
      <c r="Z42" s="100" t="str">
        <f t="shared" si="82"/>
        <v/>
      </c>
      <c r="AA42" s="176" t="str">
        <f t="shared" si="96"/>
        <v/>
      </c>
      <c r="AB42" s="177"/>
      <c r="AC42" s="183" t="str">
        <f t="shared" si="83"/>
        <v/>
      </c>
      <c r="AD42" s="98" t="str">
        <f t="shared" si="102"/>
        <v/>
      </c>
      <c r="AE42" s="99"/>
      <c r="AF42" s="100" t="str">
        <f t="shared" si="84"/>
        <v/>
      </c>
      <c r="AG42" s="176" t="str">
        <f t="shared" si="98"/>
        <v/>
      </c>
      <c r="AH42" s="177"/>
      <c r="AI42" s="183" t="str">
        <f t="shared" si="85"/>
        <v/>
      </c>
      <c r="AJ42" s="98" t="str">
        <f t="shared" si="103"/>
        <v/>
      </c>
      <c r="AK42" s="99"/>
      <c r="AL42" s="100" t="str">
        <f t="shared" si="86"/>
        <v/>
      </c>
      <c r="AM42" s="266">
        <f t="shared" si="87"/>
        <v>0</v>
      </c>
      <c r="AN42" s="176" t="str">
        <f t="shared" si="99"/>
        <v/>
      </c>
      <c r="AO42" s="177"/>
      <c r="AP42" s="183" t="str">
        <f t="shared" si="88"/>
        <v/>
      </c>
      <c r="AQ42" s="98" t="str">
        <f t="shared" si="11"/>
        <v/>
      </c>
      <c r="AR42" s="99"/>
      <c r="AS42" s="100" t="str">
        <f t="shared" si="12"/>
        <v/>
      </c>
      <c r="AT42" s="176" t="str">
        <f t="shared" si="13"/>
        <v/>
      </c>
      <c r="AU42" s="177"/>
      <c r="AV42" s="183" t="str">
        <f t="shared" si="14"/>
        <v/>
      </c>
      <c r="AW42" s="98" t="str">
        <f t="shared" si="15"/>
        <v/>
      </c>
      <c r="AX42" s="99"/>
      <c r="AY42" s="100" t="str">
        <f t="shared" si="16"/>
        <v/>
      </c>
      <c r="AZ42" s="176" t="str">
        <f t="shared" si="17"/>
        <v/>
      </c>
      <c r="BA42" s="177"/>
      <c r="BB42" s="183" t="str">
        <f t="shared" si="18"/>
        <v/>
      </c>
      <c r="BC42" s="98" t="str">
        <f t="shared" si="19"/>
        <v/>
      </c>
      <c r="BD42" s="99"/>
      <c r="BE42" s="100" t="str">
        <f t="shared" si="20"/>
        <v/>
      </c>
      <c r="BF42" s="176" t="str">
        <f t="shared" si="21"/>
        <v/>
      </c>
      <c r="BG42" s="177"/>
      <c r="BH42" s="183" t="str">
        <f t="shared" si="22"/>
        <v/>
      </c>
      <c r="BI42" s="98" t="str">
        <f t="shared" si="23"/>
        <v/>
      </c>
      <c r="BJ42" s="99"/>
      <c r="BK42" s="100" t="str">
        <f t="shared" si="24"/>
        <v/>
      </c>
      <c r="BL42" s="176" t="str">
        <f t="shared" si="25"/>
        <v/>
      </c>
      <c r="BM42" s="177"/>
      <c r="BN42" s="183" t="str">
        <f t="shared" si="26"/>
        <v/>
      </c>
      <c r="BO42" s="98" t="str">
        <f t="shared" si="27"/>
        <v/>
      </c>
      <c r="BP42" s="99"/>
      <c r="BQ42" s="100" t="str">
        <f t="shared" si="28"/>
        <v/>
      </c>
      <c r="BR42" s="176" t="str">
        <f t="shared" si="29"/>
        <v/>
      </c>
      <c r="BS42" s="177"/>
      <c r="BT42" s="183" t="str">
        <f t="shared" si="30"/>
        <v/>
      </c>
      <c r="BU42" s="98" t="str">
        <f t="shared" si="31"/>
        <v/>
      </c>
      <c r="BV42" s="99"/>
      <c r="BW42" s="100" t="str">
        <f t="shared" si="32"/>
        <v/>
      </c>
      <c r="BX42" s="176" t="str">
        <f t="shared" si="33"/>
        <v/>
      </c>
      <c r="BY42" s="177"/>
      <c r="BZ42" s="183" t="str">
        <f t="shared" si="34"/>
        <v/>
      </c>
      <c r="CA42" s="98" t="str">
        <f t="shared" si="35"/>
        <v/>
      </c>
      <c r="CB42" s="99"/>
      <c r="CC42" s="100" t="str">
        <f t="shared" si="36"/>
        <v/>
      </c>
      <c r="CD42" s="176" t="str">
        <f t="shared" si="37"/>
        <v/>
      </c>
      <c r="CE42" s="177"/>
      <c r="CF42" s="183" t="str">
        <f t="shared" si="38"/>
        <v/>
      </c>
      <c r="CG42" s="98" t="str">
        <f t="shared" si="39"/>
        <v/>
      </c>
      <c r="CH42" s="99"/>
      <c r="CI42" s="100" t="str">
        <f t="shared" si="40"/>
        <v/>
      </c>
      <c r="CJ42" s="176" t="str">
        <f t="shared" si="41"/>
        <v/>
      </c>
      <c r="CK42" s="177"/>
      <c r="CL42" s="183" t="str">
        <f t="shared" si="42"/>
        <v/>
      </c>
      <c r="CM42" s="98" t="str">
        <f t="shared" si="43"/>
        <v/>
      </c>
      <c r="CN42" s="99"/>
      <c r="CO42" s="100" t="str">
        <f t="shared" si="44"/>
        <v/>
      </c>
      <c r="CP42" s="176" t="str">
        <f t="shared" si="45"/>
        <v/>
      </c>
      <c r="CQ42" s="177"/>
      <c r="CR42" s="183" t="str">
        <f t="shared" si="46"/>
        <v/>
      </c>
      <c r="CS42" s="98" t="str">
        <f t="shared" si="47"/>
        <v/>
      </c>
      <c r="CT42" s="99"/>
      <c r="CU42" s="100" t="str">
        <f t="shared" si="48"/>
        <v/>
      </c>
      <c r="CV42" s="176" t="str">
        <f t="shared" si="49"/>
        <v/>
      </c>
      <c r="CW42" s="177"/>
      <c r="CX42" s="183" t="str">
        <f t="shared" si="50"/>
        <v/>
      </c>
      <c r="CY42" s="98" t="str">
        <f t="shared" si="51"/>
        <v/>
      </c>
      <c r="CZ42" s="99"/>
      <c r="DA42" s="100" t="str">
        <f t="shared" si="52"/>
        <v/>
      </c>
      <c r="DB42" s="176" t="str">
        <f t="shared" si="53"/>
        <v/>
      </c>
      <c r="DC42" s="177"/>
      <c r="DD42" s="183" t="str">
        <f t="shared" si="54"/>
        <v/>
      </c>
      <c r="DE42" s="98" t="str">
        <f t="shared" si="55"/>
        <v/>
      </c>
      <c r="DF42" s="99"/>
      <c r="DG42" s="100" t="str">
        <f t="shared" si="56"/>
        <v/>
      </c>
      <c r="DH42" s="176" t="str">
        <f t="shared" si="57"/>
        <v/>
      </c>
      <c r="DI42" s="177"/>
      <c r="DJ42" s="183" t="str">
        <f t="shared" si="58"/>
        <v/>
      </c>
      <c r="DK42" s="98" t="str">
        <f t="shared" si="59"/>
        <v/>
      </c>
      <c r="DL42" s="99"/>
      <c r="DM42" s="100" t="str">
        <f t="shared" si="60"/>
        <v/>
      </c>
      <c r="DN42" s="176" t="str">
        <f t="shared" si="61"/>
        <v/>
      </c>
      <c r="DO42" s="177"/>
      <c r="DP42" s="183" t="str">
        <f t="shared" si="62"/>
        <v/>
      </c>
      <c r="DQ42" s="98" t="str">
        <f t="shared" si="63"/>
        <v/>
      </c>
      <c r="DR42" s="99"/>
      <c r="DS42" s="100" t="str">
        <f t="shared" si="64"/>
        <v/>
      </c>
      <c r="DT42" s="176" t="str">
        <f t="shared" si="65"/>
        <v/>
      </c>
      <c r="DU42" s="177"/>
      <c r="DV42" s="183" t="str">
        <f t="shared" si="66"/>
        <v/>
      </c>
      <c r="DW42" s="98" t="str">
        <f t="shared" si="67"/>
        <v/>
      </c>
      <c r="DX42" s="99"/>
      <c r="DY42" s="100" t="str">
        <f t="shared" si="68"/>
        <v/>
      </c>
      <c r="DZ42" s="176" t="str">
        <f t="shared" si="69"/>
        <v/>
      </c>
      <c r="EA42" s="177"/>
      <c r="EB42" s="183" t="str">
        <f t="shared" si="70"/>
        <v/>
      </c>
      <c r="EC42" s="98" t="str">
        <f t="shared" si="71"/>
        <v/>
      </c>
      <c r="ED42" s="99"/>
      <c r="EE42" s="100" t="str">
        <f t="shared" si="72"/>
        <v/>
      </c>
      <c r="EF42" s="176" t="str">
        <f t="shared" si="73"/>
        <v/>
      </c>
      <c r="EG42" s="177"/>
      <c r="EH42" s="183" t="str">
        <f t="shared" si="74"/>
        <v/>
      </c>
    </row>
    <row r="43" spans="2:138" s="1" customFormat="1" ht="24" customHeight="1" x14ac:dyDescent="0.25">
      <c r="B43" s="6">
        <f t="shared" si="89"/>
        <v>38</v>
      </c>
      <c r="C43" s="28" t="str">
        <f>IF(Candidatos!C41="","",Candidatos!C41)</f>
        <v/>
      </c>
      <c r="D43" s="12"/>
      <c r="E43" s="49" t="str">
        <f t="shared" si="75"/>
        <v/>
      </c>
      <c r="F43" s="12"/>
      <c r="G43" s="176" t="str">
        <f t="shared" si="90"/>
        <v/>
      </c>
      <c r="H43" s="177"/>
      <c r="I43" s="178" t="str">
        <f t="shared" si="100"/>
        <v/>
      </c>
      <c r="J43" s="12"/>
      <c r="K43" s="98" t="str">
        <f t="shared" si="91"/>
        <v/>
      </c>
      <c r="L43" s="99"/>
      <c r="M43" s="100" t="str">
        <f t="shared" si="77"/>
        <v/>
      </c>
      <c r="N43" s="176" t="str">
        <f t="shared" si="92"/>
        <v/>
      </c>
      <c r="O43" s="177"/>
      <c r="P43" s="183" t="str">
        <f t="shared" si="78"/>
        <v/>
      </c>
      <c r="Q43" s="98" t="str">
        <f t="shared" si="93"/>
        <v/>
      </c>
      <c r="R43" s="99"/>
      <c r="S43" s="100" t="str">
        <f t="shared" si="79"/>
        <v/>
      </c>
      <c r="T43" s="176" t="str">
        <f t="shared" si="94"/>
        <v/>
      </c>
      <c r="U43" s="177"/>
      <c r="V43" s="183" t="str">
        <f t="shared" si="80"/>
        <v/>
      </c>
      <c r="W43" s="266">
        <f t="shared" si="81"/>
        <v>0</v>
      </c>
      <c r="X43" s="98" t="str">
        <f t="shared" si="101"/>
        <v/>
      </c>
      <c r="Y43" s="99"/>
      <c r="Z43" s="100" t="str">
        <f t="shared" si="82"/>
        <v/>
      </c>
      <c r="AA43" s="176" t="str">
        <f t="shared" si="96"/>
        <v/>
      </c>
      <c r="AB43" s="177"/>
      <c r="AC43" s="183" t="str">
        <f t="shared" si="83"/>
        <v/>
      </c>
      <c r="AD43" s="98" t="str">
        <f t="shared" si="102"/>
        <v/>
      </c>
      <c r="AE43" s="99"/>
      <c r="AF43" s="100" t="str">
        <f t="shared" si="84"/>
        <v/>
      </c>
      <c r="AG43" s="176" t="str">
        <f t="shared" si="98"/>
        <v/>
      </c>
      <c r="AH43" s="177"/>
      <c r="AI43" s="183" t="str">
        <f t="shared" si="85"/>
        <v/>
      </c>
      <c r="AJ43" s="98" t="str">
        <f t="shared" si="103"/>
        <v/>
      </c>
      <c r="AK43" s="99"/>
      <c r="AL43" s="100" t="str">
        <f t="shared" si="86"/>
        <v/>
      </c>
      <c r="AM43" s="266">
        <f t="shared" si="87"/>
        <v>0</v>
      </c>
      <c r="AN43" s="176" t="str">
        <f t="shared" si="99"/>
        <v/>
      </c>
      <c r="AO43" s="177"/>
      <c r="AP43" s="183" t="str">
        <f t="shared" si="88"/>
        <v/>
      </c>
      <c r="AQ43" s="98" t="str">
        <f t="shared" si="11"/>
        <v/>
      </c>
      <c r="AR43" s="99"/>
      <c r="AS43" s="100" t="str">
        <f t="shared" si="12"/>
        <v/>
      </c>
      <c r="AT43" s="176" t="str">
        <f t="shared" si="13"/>
        <v/>
      </c>
      <c r="AU43" s="177"/>
      <c r="AV43" s="183" t="str">
        <f t="shared" si="14"/>
        <v/>
      </c>
      <c r="AW43" s="98" t="str">
        <f t="shared" si="15"/>
        <v/>
      </c>
      <c r="AX43" s="99"/>
      <c r="AY43" s="100" t="str">
        <f t="shared" si="16"/>
        <v/>
      </c>
      <c r="AZ43" s="176" t="str">
        <f t="shared" si="17"/>
        <v/>
      </c>
      <c r="BA43" s="177"/>
      <c r="BB43" s="183" t="str">
        <f t="shared" si="18"/>
        <v/>
      </c>
      <c r="BC43" s="98" t="str">
        <f t="shared" si="19"/>
        <v/>
      </c>
      <c r="BD43" s="99"/>
      <c r="BE43" s="100" t="str">
        <f t="shared" si="20"/>
        <v/>
      </c>
      <c r="BF43" s="176" t="str">
        <f t="shared" si="21"/>
        <v/>
      </c>
      <c r="BG43" s="177"/>
      <c r="BH43" s="183" t="str">
        <f t="shared" si="22"/>
        <v/>
      </c>
      <c r="BI43" s="98" t="str">
        <f t="shared" si="23"/>
        <v/>
      </c>
      <c r="BJ43" s="99"/>
      <c r="BK43" s="100" t="str">
        <f t="shared" si="24"/>
        <v/>
      </c>
      <c r="BL43" s="176" t="str">
        <f t="shared" si="25"/>
        <v/>
      </c>
      <c r="BM43" s="177"/>
      <c r="BN43" s="183" t="str">
        <f t="shared" si="26"/>
        <v/>
      </c>
      <c r="BO43" s="98" t="str">
        <f t="shared" si="27"/>
        <v/>
      </c>
      <c r="BP43" s="99"/>
      <c r="BQ43" s="100" t="str">
        <f t="shared" si="28"/>
        <v/>
      </c>
      <c r="BR43" s="176" t="str">
        <f t="shared" si="29"/>
        <v/>
      </c>
      <c r="BS43" s="177"/>
      <c r="BT43" s="183" t="str">
        <f t="shared" si="30"/>
        <v/>
      </c>
      <c r="BU43" s="98" t="str">
        <f t="shared" si="31"/>
        <v/>
      </c>
      <c r="BV43" s="99"/>
      <c r="BW43" s="100" t="str">
        <f t="shared" si="32"/>
        <v/>
      </c>
      <c r="BX43" s="176" t="str">
        <f t="shared" si="33"/>
        <v/>
      </c>
      <c r="BY43" s="177"/>
      <c r="BZ43" s="183" t="str">
        <f t="shared" si="34"/>
        <v/>
      </c>
      <c r="CA43" s="98" t="str">
        <f t="shared" si="35"/>
        <v/>
      </c>
      <c r="CB43" s="99"/>
      <c r="CC43" s="100" t="str">
        <f t="shared" si="36"/>
        <v/>
      </c>
      <c r="CD43" s="176" t="str">
        <f t="shared" si="37"/>
        <v/>
      </c>
      <c r="CE43" s="177"/>
      <c r="CF43" s="183" t="str">
        <f t="shared" si="38"/>
        <v/>
      </c>
      <c r="CG43" s="98" t="str">
        <f t="shared" si="39"/>
        <v/>
      </c>
      <c r="CH43" s="99"/>
      <c r="CI43" s="100" t="str">
        <f t="shared" si="40"/>
        <v/>
      </c>
      <c r="CJ43" s="176" t="str">
        <f t="shared" si="41"/>
        <v/>
      </c>
      <c r="CK43" s="177"/>
      <c r="CL43" s="183" t="str">
        <f t="shared" si="42"/>
        <v/>
      </c>
      <c r="CM43" s="98" t="str">
        <f t="shared" si="43"/>
        <v/>
      </c>
      <c r="CN43" s="99"/>
      <c r="CO43" s="100" t="str">
        <f t="shared" si="44"/>
        <v/>
      </c>
      <c r="CP43" s="176" t="str">
        <f t="shared" si="45"/>
        <v/>
      </c>
      <c r="CQ43" s="177"/>
      <c r="CR43" s="183" t="str">
        <f t="shared" si="46"/>
        <v/>
      </c>
      <c r="CS43" s="98" t="str">
        <f t="shared" si="47"/>
        <v/>
      </c>
      <c r="CT43" s="99"/>
      <c r="CU43" s="100" t="str">
        <f t="shared" si="48"/>
        <v/>
      </c>
      <c r="CV43" s="176" t="str">
        <f t="shared" si="49"/>
        <v/>
      </c>
      <c r="CW43" s="177"/>
      <c r="CX43" s="183" t="str">
        <f t="shared" si="50"/>
        <v/>
      </c>
      <c r="CY43" s="98" t="str">
        <f t="shared" si="51"/>
        <v/>
      </c>
      <c r="CZ43" s="99"/>
      <c r="DA43" s="100" t="str">
        <f t="shared" si="52"/>
        <v/>
      </c>
      <c r="DB43" s="176" t="str">
        <f t="shared" si="53"/>
        <v/>
      </c>
      <c r="DC43" s="177"/>
      <c r="DD43" s="183" t="str">
        <f t="shared" si="54"/>
        <v/>
      </c>
      <c r="DE43" s="98" t="str">
        <f t="shared" si="55"/>
        <v/>
      </c>
      <c r="DF43" s="99"/>
      <c r="DG43" s="100" t="str">
        <f t="shared" si="56"/>
        <v/>
      </c>
      <c r="DH43" s="176" t="str">
        <f t="shared" si="57"/>
        <v/>
      </c>
      <c r="DI43" s="177"/>
      <c r="DJ43" s="183" t="str">
        <f t="shared" si="58"/>
        <v/>
      </c>
      <c r="DK43" s="98" t="str">
        <f t="shared" si="59"/>
        <v/>
      </c>
      <c r="DL43" s="99"/>
      <c r="DM43" s="100" t="str">
        <f t="shared" si="60"/>
        <v/>
      </c>
      <c r="DN43" s="176" t="str">
        <f t="shared" si="61"/>
        <v/>
      </c>
      <c r="DO43" s="177"/>
      <c r="DP43" s="183" t="str">
        <f t="shared" si="62"/>
        <v/>
      </c>
      <c r="DQ43" s="98" t="str">
        <f t="shared" si="63"/>
        <v/>
      </c>
      <c r="DR43" s="99"/>
      <c r="DS43" s="100" t="str">
        <f t="shared" si="64"/>
        <v/>
      </c>
      <c r="DT43" s="176" t="str">
        <f t="shared" si="65"/>
        <v/>
      </c>
      <c r="DU43" s="177"/>
      <c r="DV43" s="183" t="str">
        <f t="shared" si="66"/>
        <v/>
      </c>
      <c r="DW43" s="98" t="str">
        <f t="shared" si="67"/>
        <v/>
      </c>
      <c r="DX43" s="99"/>
      <c r="DY43" s="100" t="str">
        <f t="shared" si="68"/>
        <v/>
      </c>
      <c r="DZ43" s="176" t="str">
        <f t="shared" si="69"/>
        <v/>
      </c>
      <c r="EA43" s="177"/>
      <c r="EB43" s="183" t="str">
        <f t="shared" si="70"/>
        <v/>
      </c>
      <c r="EC43" s="98" t="str">
        <f t="shared" si="71"/>
        <v/>
      </c>
      <c r="ED43" s="99"/>
      <c r="EE43" s="100" t="str">
        <f t="shared" si="72"/>
        <v/>
      </c>
      <c r="EF43" s="176" t="str">
        <f t="shared" si="73"/>
        <v/>
      </c>
      <c r="EG43" s="177"/>
      <c r="EH43" s="183" t="str">
        <f t="shared" si="74"/>
        <v/>
      </c>
    </row>
    <row r="44" spans="2:138" s="1" customFormat="1" ht="24" customHeight="1" x14ac:dyDescent="0.25">
      <c r="B44" s="6">
        <f t="shared" si="89"/>
        <v>39</v>
      </c>
      <c r="C44" s="28" t="str">
        <f>IF(Candidatos!C42="","",Candidatos!C42)</f>
        <v/>
      </c>
      <c r="D44" s="12"/>
      <c r="E44" s="49" t="str">
        <f t="shared" si="75"/>
        <v/>
      </c>
      <c r="F44" s="12"/>
      <c r="G44" s="176" t="str">
        <f t="shared" si="90"/>
        <v/>
      </c>
      <c r="H44" s="177"/>
      <c r="I44" s="178" t="str">
        <f t="shared" si="100"/>
        <v/>
      </c>
      <c r="J44" s="12"/>
      <c r="K44" s="98" t="str">
        <f t="shared" si="91"/>
        <v/>
      </c>
      <c r="L44" s="99"/>
      <c r="M44" s="100" t="str">
        <f t="shared" si="77"/>
        <v/>
      </c>
      <c r="N44" s="176" t="str">
        <f t="shared" si="92"/>
        <v/>
      </c>
      <c r="O44" s="177"/>
      <c r="P44" s="183" t="str">
        <f t="shared" si="78"/>
        <v/>
      </c>
      <c r="Q44" s="98" t="str">
        <f t="shared" si="93"/>
        <v/>
      </c>
      <c r="R44" s="99"/>
      <c r="S44" s="100" t="str">
        <f t="shared" si="79"/>
        <v/>
      </c>
      <c r="T44" s="176" t="str">
        <f t="shared" si="94"/>
        <v/>
      </c>
      <c r="U44" s="177"/>
      <c r="V44" s="183" t="str">
        <f t="shared" si="80"/>
        <v/>
      </c>
      <c r="W44" s="266">
        <f t="shared" si="81"/>
        <v>0</v>
      </c>
      <c r="X44" s="98" t="str">
        <f t="shared" si="101"/>
        <v/>
      </c>
      <c r="Y44" s="99"/>
      <c r="Z44" s="100" t="str">
        <f t="shared" si="82"/>
        <v/>
      </c>
      <c r="AA44" s="176" t="str">
        <f t="shared" si="96"/>
        <v/>
      </c>
      <c r="AB44" s="177"/>
      <c r="AC44" s="183" t="str">
        <f t="shared" si="83"/>
        <v/>
      </c>
      <c r="AD44" s="98" t="str">
        <f t="shared" si="102"/>
        <v/>
      </c>
      <c r="AE44" s="99"/>
      <c r="AF44" s="100" t="str">
        <f t="shared" si="84"/>
        <v/>
      </c>
      <c r="AG44" s="176" t="str">
        <f t="shared" si="98"/>
        <v/>
      </c>
      <c r="AH44" s="177"/>
      <c r="AI44" s="183" t="str">
        <f t="shared" si="85"/>
        <v/>
      </c>
      <c r="AJ44" s="98" t="str">
        <f t="shared" si="103"/>
        <v/>
      </c>
      <c r="AK44" s="99"/>
      <c r="AL44" s="100" t="str">
        <f t="shared" si="86"/>
        <v/>
      </c>
      <c r="AM44" s="266">
        <f t="shared" si="87"/>
        <v>0</v>
      </c>
      <c r="AN44" s="176" t="str">
        <f t="shared" si="99"/>
        <v/>
      </c>
      <c r="AO44" s="177"/>
      <c r="AP44" s="183" t="str">
        <f t="shared" si="88"/>
        <v/>
      </c>
      <c r="AQ44" s="98" t="str">
        <f t="shared" si="11"/>
        <v/>
      </c>
      <c r="AR44" s="99"/>
      <c r="AS44" s="100" t="str">
        <f t="shared" si="12"/>
        <v/>
      </c>
      <c r="AT44" s="176" t="str">
        <f t="shared" si="13"/>
        <v/>
      </c>
      <c r="AU44" s="177"/>
      <c r="AV44" s="183" t="str">
        <f t="shared" si="14"/>
        <v/>
      </c>
      <c r="AW44" s="98" t="str">
        <f t="shared" si="15"/>
        <v/>
      </c>
      <c r="AX44" s="99"/>
      <c r="AY44" s="100" t="str">
        <f t="shared" si="16"/>
        <v/>
      </c>
      <c r="AZ44" s="176" t="str">
        <f t="shared" si="17"/>
        <v/>
      </c>
      <c r="BA44" s="177"/>
      <c r="BB44" s="183" t="str">
        <f t="shared" si="18"/>
        <v/>
      </c>
      <c r="BC44" s="98" t="str">
        <f t="shared" si="19"/>
        <v/>
      </c>
      <c r="BD44" s="99"/>
      <c r="BE44" s="100" t="str">
        <f t="shared" si="20"/>
        <v/>
      </c>
      <c r="BF44" s="176" t="str">
        <f t="shared" si="21"/>
        <v/>
      </c>
      <c r="BG44" s="177"/>
      <c r="BH44" s="183" t="str">
        <f t="shared" si="22"/>
        <v/>
      </c>
      <c r="BI44" s="98" t="str">
        <f t="shared" si="23"/>
        <v/>
      </c>
      <c r="BJ44" s="99"/>
      <c r="BK44" s="100" t="str">
        <f t="shared" si="24"/>
        <v/>
      </c>
      <c r="BL44" s="176" t="str">
        <f t="shared" si="25"/>
        <v/>
      </c>
      <c r="BM44" s="177"/>
      <c r="BN44" s="183" t="str">
        <f t="shared" si="26"/>
        <v/>
      </c>
      <c r="BO44" s="98" t="str">
        <f t="shared" si="27"/>
        <v/>
      </c>
      <c r="BP44" s="99"/>
      <c r="BQ44" s="100" t="str">
        <f t="shared" si="28"/>
        <v/>
      </c>
      <c r="BR44" s="176" t="str">
        <f t="shared" si="29"/>
        <v/>
      </c>
      <c r="BS44" s="177"/>
      <c r="BT44" s="183" t="str">
        <f t="shared" si="30"/>
        <v/>
      </c>
      <c r="BU44" s="98" t="str">
        <f t="shared" si="31"/>
        <v/>
      </c>
      <c r="BV44" s="99"/>
      <c r="BW44" s="100" t="str">
        <f t="shared" si="32"/>
        <v/>
      </c>
      <c r="BX44" s="176" t="str">
        <f t="shared" si="33"/>
        <v/>
      </c>
      <c r="BY44" s="177"/>
      <c r="BZ44" s="183" t="str">
        <f t="shared" si="34"/>
        <v/>
      </c>
      <c r="CA44" s="98" t="str">
        <f t="shared" si="35"/>
        <v/>
      </c>
      <c r="CB44" s="99"/>
      <c r="CC44" s="100" t="str">
        <f t="shared" si="36"/>
        <v/>
      </c>
      <c r="CD44" s="176" t="str">
        <f t="shared" si="37"/>
        <v/>
      </c>
      <c r="CE44" s="177"/>
      <c r="CF44" s="183" t="str">
        <f t="shared" si="38"/>
        <v/>
      </c>
      <c r="CG44" s="98" t="str">
        <f t="shared" si="39"/>
        <v/>
      </c>
      <c r="CH44" s="99"/>
      <c r="CI44" s="100" t="str">
        <f t="shared" si="40"/>
        <v/>
      </c>
      <c r="CJ44" s="176" t="str">
        <f t="shared" si="41"/>
        <v/>
      </c>
      <c r="CK44" s="177"/>
      <c r="CL44" s="183" t="str">
        <f t="shared" si="42"/>
        <v/>
      </c>
      <c r="CM44" s="98" t="str">
        <f t="shared" si="43"/>
        <v/>
      </c>
      <c r="CN44" s="99"/>
      <c r="CO44" s="100" t="str">
        <f t="shared" si="44"/>
        <v/>
      </c>
      <c r="CP44" s="176" t="str">
        <f t="shared" si="45"/>
        <v/>
      </c>
      <c r="CQ44" s="177"/>
      <c r="CR44" s="183" t="str">
        <f t="shared" si="46"/>
        <v/>
      </c>
      <c r="CS44" s="98" t="str">
        <f t="shared" si="47"/>
        <v/>
      </c>
      <c r="CT44" s="99"/>
      <c r="CU44" s="100" t="str">
        <f t="shared" si="48"/>
        <v/>
      </c>
      <c r="CV44" s="176" t="str">
        <f t="shared" si="49"/>
        <v/>
      </c>
      <c r="CW44" s="177"/>
      <c r="CX44" s="183" t="str">
        <f t="shared" si="50"/>
        <v/>
      </c>
      <c r="CY44" s="98" t="str">
        <f t="shared" si="51"/>
        <v/>
      </c>
      <c r="CZ44" s="99"/>
      <c r="DA44" s="100" t="str">
        <f t="shared" si="52"/>
        <v/>
      </c>
      <c r="DB44" s="176" t="str">
        <f t="shared" si="53"/>
        <v/>
      </c>
      <c r="DC44" s="177"/>
      <c r="DD44" s="183" t="str">
        <f t="shared" si="54"/>
        <v/>
      </c>
      <c r="DE44" s="98" t="str">
        <f t="shared" si="55"/>
        <v/>
      </c>
      <c r="DF44" s="99"/>
      <c r="DG44" s="100" t="str">
        <f t="shared" si="56"/>
        <v/>
      </c>
      <c r="DH44" s="176" t="str">
        <f t="shared" si="57"/>
        <v/>
      </c>
      <c r="DI44" s="177"/>
      <c r="DJ44" s="183" t="str">
        <f t="shared" si="58"/>
        <v/>
      </c>
      <c r="DK44" s="98" t="str">
        <f t="shared" si="59"/>
        <v/>
      </c>
      <c r="DL44" s="99"/>
      <c r="DM44" s="100" t="str">
        <f t="shared" si="60"/>
        <v/>
      </c>
      <c r="DN44" s="176" t="str">
        <f t="shared" si="61"/>
        <v/>
      </c>
      <c r="DO44" s="177"/>
      <c r="DP44" s="183" t="str">
        <f t="shared" si="62"/>
        <v/>
      </c>
      <c r="DQ44" s="98" t="str">
        <f t="shared" si="63"/>
        <v/>
      </c>
      <c r="DR44" s="99"/>
      <c r="DS44" s="100" t="str">
        <f t="shared" si="64"/>
        <v/>
      </c>
      <c r="DT44" s="176" t="str">
        <f t="shared" si="65"/>
        <v/>
      </c>
      <c r="DU44" s="177"/>
      <c r="DV44" s="183" t="str">
        <f t="shared" si="66"/>
        <v/>
      </c>
      <c r="DW44" s="98" t="str">
        <f t="shared" si="67"/>
        <v/>
      </c>
      <c r="DX44" s="99"/>
      <c r="DY44" s="100" t="str">
        <f t="shared" si="68"/>
        <v/>
      </c>
      <c r="DZ44" s="176" t="str">
        <f t="shared" si="69"/>
        <v/>
      </c>
      <c r="EA44" s="177"/>
      <c r="EB44" s="183" t="str">
        <f t="shared" si="70"/>
        <v/>
      </c>
      <c r="EC44" s="98" t="str">
        <f t="shared" si="71"/>
        <v/>
      </c>
      <c r="ED44" s="99"/>
      <c r="EE44" s="100" t="str">
        <f t="shared" si="72"/>
        <v/>
      </c>
      <c r="EF44" s="176" t="str">
        <f t="shared" si="73"/>
        <v/>
      </c>
      <c r="EG44" s="177"/>
      <c r="EH44" s="183" t="str">
        <f t="shared" si="74"/>
        <v/>
      </c>
    </row>
    <row r="45" spans="2:138" s="1" customFormat="1" ht="24" customHeight="1" x14ac:dyDescent="0.25">
      <c r="B45" s="6">
        <f t="shared" si="89"/>
        <v>40</v>
      </c>
      <c r="C45" s="28" t="str">
        <f>IF(Candidatos!C43="","",Candidatos!C43)</f>
        <v/>
      </c>
      <c r="D45" s="12"/>
      <c r="E45" s="49" t="str">
        <f t="shared" si="75"/>
        <v/>
      </c>
      <c r="F45" s="12"/>
      <c r="G45" s="176" t="str">
        <f t="shared" si="90"/>
        <v/>
      </c>
      <c r="H45" s="177"/>
      <c r="I45" s="178" t="str">
        <f t="shared" si="100"/>
        <v/>
      </c>
      <c r="J45" s="12"/>
      <c r="K45" s="98" t="str">
        <f t="shared" si="91"/>
        <v/>
      </c>
      <c r="L45" s="99"/>
      <c r="M45" s="100" t="str">
        <f t="shared" si="77"/>
        <v/>
      </c>
      <c r="N45" s="176" t="str">
        <f t="shared" si="92"/>
        <v/>
      </c>
      <c r="O45" s="177"/>
      <c r="P45" s="183" t="str">
        <f t="shared" si="78"/>
        <v/>
      </c>
      <c r="Q45" s="98" t="str">
        <f t="shared" si="93"/>
        <v/>
      </c>
      <c r="R45" s="99"/>
      <c r="S45" s="100" t="str">
        <f t="shared" si="79"/>
        <v/>
      </c>
      <c r="T45" s="176" t="str">
        <f t="shared" si="94"/>
        <v/>
      </c>
      <c r="U45" s="177"/>
      <c r="V45" s="183" t="str">
        <f t="shared" si="80"/>
        <v/>
      </c>
      <c r="W45" s="266">
        <f t="shared" si="81"/>
        <v>0</v>
      </c>
      <c r="X45" s="98" t="str">
        <f t="shared" si="101"/>
        <v/>
      </c>
      <c r="Y45" s="99"/>
      <c r="Z45" s="100" t="str">
        <f t="shared" si="82"/>
        <v/>
      </c>
      <c r="AA45" s="176" t="str">
        <f t="shared" si="96"/>
        <v/>
      </c>
      <c r="AB45" s="177"/>
      <c r="AC45" s="183" t="str">
        <f t="shared" si="83"/>
        <v/>
      </c>
      <c r="AD45" s="98" t="str">
        <f t="shared" si="102"/>
        <v/>
      </c>
      <c r="AE45" s="99"/>
      <c r="AF45" s="100" t="str">
        <f t="shared" si="84"/>
        <v/>
      </c>
      <c r="AG45" s="176" t="str">
        <f t="shared" si="98"/>
        <v/>
      </c>
      <c r="AH45" s="177"/>
      <c r="AI45" s="183" t="str">
        <f t="shared" si="85"/>
        <v/>
      </c>
      <c r="AJ45" s="98" t="str">
        <f t="shared" si="103"/>
        <v/>
      </c>
      <c r="AK45" s="99"/>
      <c r="AL45" s="100" t="str">
        <f t="shared" si="86"/>
        <v/>
      </c>
      <c r="AM45" s="266">
        <f t="shared" si="87"/>
        <v>0</v>
      </c>
      <c r="AN45" s="176" t="str">
        <f t="shared" si="99"/>
        <v/>
      </c>
      <c r="AO45" s="177"/>
      <c r="AP45" s="183" t="str">
        <f t="shared" si="88"/>
        <v/>
      </c>
      <c r="AQ45" s="98" t="str">
        <f t="shared" si="11"/>
        <v/>
      </c>
      <c r="AR45" s="99"/>
      <c r="AS45" s="100" t="str">
        <f t="shared" si="12"/>
        <v/>
      </c>
      <c r="AT45" s="176" t="str">
        <f t="shared" si="13"/>
        <v/>
      </c>
      <c r="AU45" s="177"/>
      <c r="AV45" s="183" t="str">
        <f t="shared" si="14"/>
        <v/>
      </c>
      <c r="AW45" s="98" t="str">
        <f t="shared" si="15"/>
        <v/>
      </c>
      <c r="AX45" s="99"/>
      <c r="AY45" s="100" t="str">
        <f t="shared" si="16"/>
        <v/>
      </c>
      <c r="AZ45" s="176" t="str">
        <f t="shared" si="17"/>
        <v/>
      </c>
      <c r="BA45" s="177"/>
      <c r="BB45" s="183" t="str">
        <f t="shared" si="18"/>
        <v/>
      </c>
      <c r="BC45" s="98" t="str">
        <f t="shared" si="19"/>
        <v/>
      </c>
      <c r="BD45" s="99"/>
      <c r="BE45" s="100" t="str">
        <f t="shared" si="20"/>
        <v/>
      </c>
      <c r="BF45" s="176" t="str">
        <f t="shared" si="21"/>
        <v/>
      </c>
      <c r="BG45" s="177"/>
      <c r="BH45" s="183" t="str">
        <f t="shared" si="22"/>
        <v/>
      </c>
      <c r="BI45" s="98" t="str">
        <f t="shared" si="23"/>
        <v/>
      </c>
      <c r="BJ45" s="99"/>
      <c r="BK45" s="100" t="str">
        <f t="shared" si="24"/>
        <v/>
      </c>
      <c r="BL45" s="176" t="str">
        <f t="shared" si="25"/>
        <v/>
      </c>
      <c r="BM45" s="177"/>
      <c r="BN45" s="183" t="str">
        <f t="shared" si="26"/>
        <v/>
      </c>
      <c r="BO45" s="98" t="str">
        <f t="shared" si="27"/>
        <v/>
      </c>
      <c r="BP45" s="99"/>
      <c r="BQ45" s="100" t="str">
        <f t="shared" si="28"/>
        <v/>
      </c>
      <c r="BR45" s="176" t="str">
        <f t="shared" si="29"/>
        <v/>
      </c>
      <c r="BS45" s="177"/>
      <c r="BT45" s="183" t="str">
        <f t="shared" si="30"/>
        <v/>
      </c>
      <c r="BU45" s="98" t="str">
        <f t="shared" si="31"/>
        <v/>
      </c>
      <c r="BV45" s="99"/>
      <c r="BW45" s="100" t="str">
        <f t="shared" si="32"/>
        <v/>
      </c>
      <c r="BX45" s="176" t="str">
        <f t="shared" si="33"/>
        <v/>
      </c>
      <c r="BY45" s="177"/>
      <c r="BZ45" s="183" t="str">
        <f t="shared" si="34"/>
        <v/>
      </c>
      <c r="CA45" s="98" t="str">
        <f t="shared" si="35"/>
        <v/>
      </c>
      <c r="CB45" s="99"/>
      <c r="CC45" s="100" t="str">
        <f t="shared" si="36"/>
        <v/>
      </c>
      <c r="CD45" s="176" t="str">
        <f t="shared" si="37"/>
        <v/>
      </c>
      <c r="CE45" s="177"/>
      <c r="CF45" s="183" t="str">
        <f t="shared" si="38"/>
        <v/>
      </c>
      <c r="CG45" s="98" t="str">
        <f t="shared" si="39"/>
        <v/>
      </c>
      <c r="CH45" s="99"/>
      <c r="CI45" s="100" t="str">
        <f t="shared" si="40"/>
        <v/>
      </c>
      <c r="CJ45" s="176" t="str">
        <f t="shared" si="41"/>
        <v/>
      </c>
      <c r="CK45" s="177"/>
      <c r="CL45" s="183" t="str">
        <f t="shared" si="42"/>
        <v/>
      </c>
      <c r="CM45" s="98" t="str">
        <f t="shared" si="43"/>
        <v/>
      </c>
      <c r="CN45" s="99"/>
      <c r="CO45" s="100" t="str">
        <f t="shared" si="44"/>
        <v/>
      </c>
      <c r="CP45" s="176" t="str">
        <f t="shared" si="45"/>
        <v/>
      </c>
      <c r="CQ45" s="177"/>
      <c r="CR45" s="183" t="str">
        <f t="shared" si="46"/>
        <v/>
      </c>
      <c r="CS45" s="98" t="str">
        <f t="shared" si="47"/>
        <v/>
      </c>
      <c r="CT45" s="99"/>
      <c r="CU45" s="100" t="str">
        <f t="shared" si="48"/>
        <v/>
      </c>
      <c r="CV45" s="176" t="str">
        <f t="shared" si="49"/>
        <v/>
      </c>
      <c r="CW45" s="177"/>
      <c r="CX45" s="183" t="str">
        <f t="shared" si="50"/>
        <v/>
      </c>
      <c r="CY45" s="98" t="str">
        <f t="shared" si="51"/>
        <v/>
      </c>
      <c r="CZ45" s="99"/>
      <c r="DA45" s="100" t="str">
        <f t="shared" si="52"/>
        <v/>
      </c>
      <c r="DB45" s="176" t="str">
        <f t="shared" si="53"/>
        <v/>
      </c>
      <c r="DC45" s="177"/>
      <c r="DD45" s="183" t="str">
        <f t="shared" si="54"/>
        <v/>
      </c>
      <c r="DE45" s="98" t="str">
        <f t="shared" si="55"/>
        <v/>
      </c>
      <c r="DF45" s="99"/>
      <c r="DG45" s="100" t="str">
        <f t="shared" si="56"/>
        <v/>
      </c>
      <c r="DH45" s="176" t="str">
        <f t="shared" si="57"/>
        <v/>
      </c>
      <c r="DI45" s="177"/>
      <c r="DJ45" s="183" t="str">
        <f t="shared" si="58"/>
        <v/>
      </c>
      <c r="DK45" s="98" t="str">
        <f t="shared" si="59"/>
        <v/>
      </c>
      <c r="DL45" s="99"/>
      <c r="DM45" s="100" t="str">
        <f t="shared" si="60"/>
        <v/>
      </c>
      <c r="DN45" s="176" t="str">
        <f t="shared" si="61"/>
        <v/>
      </c>
      <c r="DO45" s="177"/>
      <c r="DP45" s="183" t="str">
        <f t="shared" si="62"/>
        <v/>
      </c>
      <c r="DQ45" s="98" t="str">
        <f t="shared" si="63"/>
        <v/>
      </c>
      <c r="DR45" s="99"/>
      <c r="DS45" s="100" t="str">
        <f t="shared" si="64"/>
        <v/>
      </c>
      <c r="DT45" s="176" t="str">
        <f t="shared" si="65"/>
        <v/>
      </c>
      <c r="DU45" s="177"/>
      <c r="DV45" s="183" t="str">
        <f t="shared" si="66"/>
        <v/>
      </c>
      <c r="DW45" s="98" t="str">
        <f t="shared" si="67"/>
        <v/>
      </c>
      <c r="DX45" s="99"/>
      <c r="DY45" s="100" t="str">
        <f t="shared" si="68"/>
        <v/>
      </c>
      <c r="DZ45" s="176" t="str">
        <f t="shared" si="69"/>
        <v/>
      </c>
      <c r="EA45" s="177"/>
      <c r="EB45" s="183" t="str">
        <f t="shared" si="70"/>
        <v/>
      </c>
      <c r="EC45" s="98" t="str">
        <f t="shared" si="71"/>
        <v/>
      </c>
      <c r="ED45" s="99"/>
      <c r="EE45" s="100" t="str">
        <f t="shared" si="72"/>
        <v/>
      </c>
      <c r="EF45" s="176" t="str">
        <f t="shared" si="73"/>
        <v/>
      </c>
      <c r="EG45" s="177"/>
      <c r="EH45" s="183" t="str">
        <f t="shared" si="74"/>
        <v/>
      </c>
    </row>
    <row r="46" spans="2:138" s="1" customFormat="1" ht="24" customHeight="1" x14ac:dyDescent="0.25">
      <c r="B46" s="6">
        <f t="shared" si="89"/>
        <v>41</v>
      </c>
      <c r="C46" s="28" t="str">
        <f>IF(Candidatos!C44="","",Candidatos!C44)</f>
        <v/>
      </c>
      <c r="D46" s="12"/>
      <c r="E46" s="49" t="str">
        <f t="shared" si="75"/>
        <v/>
      </c>
      <c r="F46" s="12"/>
      <c r="G46" s="176" t="str">
        <f t="shared" si="90"/>
        <v/>
      </c>
      <c r="H46" s="177"/>
      <c r="I46" s="178" t="str">
        <f t="shared" si="100"/>
        <v/>
      </c>
      <c r="J46" s="12"/>
      <c r="K46" s="98" t="str">
        <f t="shared" si="91"/>
        <v/>
      </c>
      <c r="L46" s="99"/>
      <c r="M46" s="100" t="str">
        <f t="shared" si="77"/>
        <v/>
      </c>
      <c r="N46" s="176" t="str">
        <f t="shared" si="92"/>
        <v/>
      </c>
      <c r="O46" s="177"/>
      <c r="P46" s="183" t="str">
        <f t="shared" si="78"/>
        <v/>
      </c>
      <c r="Q46" s="98" t="str">
        <f t="shared" si="93"/>
        <v/>
      </c>
      <c r="R46" s="99"/>
      <c r="S46" s="100" t="str">
        <f t="shared" si="79"/>
        <v/>
      </c>
      <c r="T46" s="176" t="str">
        <f t="shared" si="94"/>
        <v/>
      </c>
      <c r="U46" s="177"/>
      <c r="V46" s="183" t="str">
        <f t="shared" si="80"/>
        <v/>
      </c>
      <c r="W46" s="266">
        <f t="shared" si="81"/>
        <v>0</v>
      </c>
      <c r="X46" s="98" t="str">
        <f t="shared" si="101"/>
        <v/>
      </c>
      <c r="Y46" s="99"/>
      <c r="Z46" s="100" t="str">
        <f t="shared" si="82"/>
        <v/>
      </c>
      <c r="AA46" s="176" t="str">
        <f t="shared" si="96"/>
        <v/>
      </c>
      <c r="AB46" s="177"/>
      <c r="AC46" s="183" t="str">
        <f t="shared" si="83"/>
        <v/>
      </c>
      <c r="AD46" s="98" t="str">
        <f t="shared" si="102"/>
        <v/>
      </c>
      <c r="AE46" s="99"/>
      <c r="AF46" s="100" t="str">
        <f t="shared" si="84"/>
        <v/>
      </c>
      <c r="AG46" s="176" t="str">
        <f t="shared" si="98"/>
        <v/>
      </c>
      <c r="AH46" s="177"/>
      <c r="AI46" s="183" t="str">
        <f t="shared" si="85"/>
        <v/>
      </c>
      <c r="AJ46" s="98" t="str">
        <f t="shared" si="103"/>
        <v/>
      </c>
      <c r="AK46" s="99"/>
      <c r="AL46" s="100" t="str">
        <f t="shared" si="86"/>
        <v/>
      </c>
      <c r="AM46" s="266">
        <f t="shared" si="87"/>
        <v>0</v>
      </c>
      <c r="AN46" s="176" t="str">
        <f t="shared" si="99"/>
        <v/>
      </c>
      <c r="AO46" s="177"/>
      <c r="AP46" s="183" t="str">
        <f t="shared" si="88"/>
        <v/>
      </c>
      <c r="AQ46" s="98" t="str">
        <f t="shared" si="11"/>
        <v/>
      </c>
      <c r="AR46" s="99"/>
      <c r="AS46" s="100" t="str">
        <f t="shared" si="12"/>
        <v/>
      </c>
      <c r="AT46" s="176" t="str">
        <f t="shared" si="13"/>
        <v/>
      </c>
      <c r="AU46" s="177"/>
      <c r="AV46" s="183" t="str">
        <f t="shared" si="14"/>
        <v/>
      </c>
      <c r="AW46" s="98" t="str">
        <f t="shared" si="15"/>
        <v/>
      </c>
      <c r="AX46" s="99"/>
      <c r="AY46" s="100" t="str">
        <f t="shared" si="16"/>
        <v/>
      </c>
      <c r="AZ46" s="176" t="str">
        <f t="shared" si="17"/>
        <v/>
      </c>
      <c r="BA46" s="177"/>
      <c r="BB46" s="183" t="str">
        <f t="shared" si="18"/>
        <v/>
      </c>
      <c r="BC46" s="98" t="str">
        <f t="shared" si="19"/>
        <v/>
      </c>
      <c r="BD46" s="99"/>
      <c r="BE46" s="100" t="str">
        <f t="shared" si="20"/>
        <v/>
      </c>
      <c r="BF46" s="176" t="str">
        <f t="shared" si="21"/>
        <v/>
      </c>
      <c r="BG46" s="177"/>
      <c r="BH46" s="183" t="str">
        <f t="shared" si="22"/>
        <v/>
      </c>
      <c r="BI46" s="98" t="str">
        <f t="shared" si="23"/>
        <v/>
      </c>
      <c r="BJ46" s="99"/>
      <c r="BK46" s="100" t="str">
        <f t="shared" si="24"/>
        <v/>
      </c>
      <c r="BL46" s="176" t="str">
        <f t="shared" si="25"/>
        <v/>
      </c>
      <c r="BM46" s="177"/>
      <c r="BN46" s="183" t="str">
        <f t="shared" si="26"/>
        <v/>
      </c>
      <c r="BO46" s="98" t="str">
        <f t="shared" si="27"/>
        <v/>
      </c>
      <c r="BP46" s="99"/>
      <c r="BQ46" s="100" t="str">
        <f t="shared" si="28"/>
        <v/>
      </c>
      <c r="BR46" s="176" t="str">
        <f t="shared" si="29"/>
        <v/>
      </c>
      <c r="BS46" s="177"/>
      <c r="BT46" s="183" t="str">
        <f t="shared" si="30"/>
        <v/>
      </c>
      <c r="BU46" s="98" t="str">
        <f t="shared" si="31"/>
        <v/>
      </c>
      <c r="BV46" s="99"/>
      <c r="BW46" s="100" t="str">
        <f t="shared" si="32"/>
        <v/>
      </c>
      <c r="BX46" s="176" t="str">
        <f t="shared" si="33"/>
        <v/>
      </c>
      <c r="BY46" s="177"/>
      <c r="BZ46" s="183" t="str">
        <f t="shared" si="34"/>
        <v/>
      </c>
      <c r="CA46" s="98" t="str">
        <f t="shared" si="35"/>
        <v/>
      </c>
      <c r="CB46" s="99"/>
      <c r="CC46" s="100" t="str">
        <f t="shared" si="36"/>
        <v/>
      </c>
      <c r="CD46" s="176" t="str">
        <f t="shared" si="37"/>
        <v/>
      </c>
      <c r="CE46" s="177"/>
      <c r="CF46" s="183" t="str">
        <f t="shared" si="38"/>
        <v/>
      </c>
      <c r="CG46" s="98" t="str">
        <f t="shared" si="39"/>
        <v/>
      </c>
      <c r="CH46" s="99"/>
      <c r="CI46" s="100" t="str">
        <f t="shared" si="40"/>
        <v/>
      </c>
      <c r="CJ46" s="176" t="str">
        <f t="shared" si="41"/>
        <v/>
      </c>
      <c r="CK46" s="177"/>
      <c r="CL46" s="183" t="str">
        <f t="shared" si="42"/>
        <v/>
      </c>
      <c r="CM46" s="98" t="str">
        <f t="shared" si="43"/>
        <v/>
      </c>
      <c r="CN46" s="99"/>
      <c r="CO46" s="100" t="str">
        <f t="shared" si="44"/>
        <v/>
      </c>
      <c r="CP46" s="176" t="str">
        <f t="shared" si="45"/>
        <v/>
      </c>
      <c r="CQ46" s="177"/>
      <c r="CR46" s="183" t="str">
        <f t="shared" si="46"/>
        <v/>
      </c>
      <c r="CS46" s="98" t="str">
        <f t="shared" si="47"/>
        <v/>
      </c>
      <c r="CT46" s="99"/>
      <c r="CU46" s="100" t="str">
        <f t="shared" si="48"/>
        <v/>
      </c>
      <c r="CV46" s="176" t="str">
        <f t="shared" si="49"/>
        <v/>
      </c>
      <c r="CW46" s="177"/>
      <c r="CX46" s="183" t="str">
        <f t="shared" si="50"/>
        <v/>
      </c>
      <c r="CY46" s="98" t="str">
        <f t="shared" si="51"/>
        <v/>
      </c>
      <c r="CZ46" s="99"/>
      <c r="DA46" s="100" t="str">
        <f t="shared" si="52"/>
        <v/>
      </c>
      <c r="DB46" s="176" t="str">
        <f t="shared" si="53"/>
        <v/>
      </c>
      <c r="DC46" s="177"/>
      <c r="DD46" s="183" t="str">
        <f t="shared" si="54"/>
        <v/>
      </c>
      <c r="DE46" s="98" t="str">
        <f t="shared" si="55"/>
        <v/>
      </c>
      <c r="DF46" s="99"/>
      <c r="DG46" s="100" t="str">
        <f t="shared" si="56"/>
        <v/>
      </c>
      <c r="DH46" s="176" t="str">
        <f t="shared" si="57"/>
        <v/>
      </c>
      <c r="DI46" s="177"/>
      <c r="DJ46" s="183" t="str">
        <f t="shared" si="58"/>
        <v/>
      </c>
      <c r="DK46" s="98" t="str">
        <f t="shared" si="59"/>
        <v/>
      </c>
      <c r="DL46" s="99"/>
      <c r="DM46" s="100" t="str">
        <f t="shared" si="60"/>
        <v/>
      </c>
      <c r="DN46" s="176" t="str">
        <f t="shared" si="61"/>
        <v/>
      </c>
      <c r="DO46" s="177"/>
      <c r="DP46" s="183" t="str">
        <f t="shared" si="62"/>
        <v/>
      </c>
      <c r="DQ46" s="98" t="str">
        <f t="shared" si="63"/>
        <v/>
      </c>
      <c r="DR46" s="99"/>
      <c r="DS46" s="100" t="str">
        <f t="shared" si="64"/>
        <v/>
      </c>
      <c r="DT46" s="176" t="str">
        <f t="shared" si="65"/>
        <v/>
      </c>
      <c r="DU46" s="177"/>
      <c r="DV46" s="183" t="str">
        <f t="shared" si="66"/>
        <v/>
      </c>
      <c r="DW46" s="98" t="str">
        <f t="shared" si="67"/>
        <v/>
      </c>
      <c r="DX46" s="99"/>
      <c r="DY46" s="100" t="str">
        <f t="shared" si="68"/>
        <v/>
      </c>
      <c r="DZ46" s="176" t="str">
        <f t="shared" si="69"/>
        <v/>
      </c>
      <c r="EA46" s="177"/>
      <c r="EB46" s="183" t="str">
        <f t="shared" si="70"/>
        <v/>
      </c>
      <c r="EC46" s="98" t="str">
        <f t="shared" si="71"/>
        <v/>
      </c>
      <c r="ED46" s="99"/>
      <c r="EE46" s="100" t="str">
        <f t="shared" si="72"/>
        <v/>
      </c>
      <c r="EF46" s="176" t="str">
        <f t="shared" si="73"/>
        <v/>
      </c>
      <c r="EG46" s="177"/>
      <c r="EH46" s="183" t="str">
        <f t="shared" si="74"/>
        <v/>
      </c>
    </row>
    <row r="47" spans="2:138" s="1" customFormat="1" ht="24" customHeight="1" x14ac:dyDescent="0.25">
      <c r="B47" s="6">
        <f t="shared" si="89"/>
        <v>42</v>
      </c>
      <c r="C47" s="28" t="str">
        <f>IF(Candidatos!C45="","",Candidatos!C45)</f>
        <v/>
      </c>
      <c r="D47" s="12"/>
      <c r="E47" s="49" t="str">
        <f t="shared" si="75"/>
        <v/>
      </c>
      <c r="F47" s="12"/>
      <c r="G47" s="176" t="str">
        <f t="shared" si="90"/>
        <v/>
      </c>
      <c r="H47" s="177"/>
      <c r="I47" s="178" t="str">
        <f t="shared" si="100"/>
        <v/>
      </c>
      <c r="J47" s="12"/>
      <c r="K47" s="98" t="str">
        <f t="shared" si="91"/>
        <v/>
      </c>
      <c r="L47" s="99"/>
      <c r="M47" s="100" t="str">
        <f t="shared" si="77"/>
        <v/>
      </c>
      <c r="N47" s="176" t="str">
        <f t="shared" si="92"/>
        <v/>
      </c>
      <c r="O47" s="177"/>
      <c r="P47" s="183" t="str">
        <f t="shared" si="78"/>
        <v/>
      </c>
      <c r="Q47" s="98" t="str">
        <f t="shared" si="93"/>
        <v/>
      </c>
      <c r="R47" s="99"/>
      <c r="S47" s="100" t="str">
        <f t="shared" si="79"/>
        <v/>
      </c>
      <c r="T47" s="176" t="str">
        <f t="shared" si="94"/>
        <v/>
      </c>
      <c r="U47" s="177"/>
      <c r="V47" s="183" t="str">
        <f t="shared" si="80"/>
        <v/>
      </c>
      <c r="W47" s="266">
        <f t="shared" si="81"/>
        <v>0</v>
      </c>
      <c r="X47" s="98" t="str">
        <f t="shared" si="101"/>
        <v/>
      </c>
      <c r="Y47" s="99"/>
      <c r="Z47" s="100" t="str">
        <f t="shared" si="82"/>
        <v/>
      </c>
      <c r="AA47" s="176" t="str">
        <f t="shared" si="96"/>
        <v/>
      </c>
      <c r="AB47" s="177"/>
      <c r="AC47" s="183" t="str">
        <f t="shared" si="83"/>
        <v/>
      </c>
      <c r="AD47" s="98" t="str">
        <f t="shared" si="102"/>
        <v/>
      </c>
      <c r="AE47" s="99"/>
      <c r="AF47" s="100" t="str">
        <f t="shared" si="84"/>
        <v/>
      </c>
      <c r="AG47" s="176" t="str">
        <f t="shared" si="98"/>
        <v/>
      </c>
      <c r="AH47" s="177"/>
      <c r="AI47" s="183" t="str">
        <f t="shared" si="85"/>
        <v/>
      </c>
      <c r="AJ47" s="98" t="str">
        <f t="shared" si="103"/>
        <v/>
      </c>
      <c r="AK47" s="99"/>
      <c r="AL47" s="100" t="str">
        <f t="shared" si="86"/>
        <v/>
      </c>
      <c r="AM47" s="266">
        <f t="shared" si="87"/>
        <v>0</v>
      </c>
      <c r="AN47" s="176" t="str">
        <f t="shared" si="99"/>
        <v/>
      </c>
      <c r="AO47" s="177"/>
      <c r="AP47" s="183" t="str">
        <f t="shared" si="88"/>
        <v/>
      </c>
      <c r="AQ47" s="98" t="str">
        <f t="shared" si="11"/>
        <v/>
      </c>
      <c r="AR47" s="99"/>
      <c r="AS47" s="100" t="str">
        <f t="shared" si="12"/>
        <v/>
      </c>
      <c r="AT47" s="176" t="str">
        <f t="shared" si="13"/>
        <v/>
      </c>
      <c r="AU47" s="177"/>
      <c r="AV47" s="183" t="str">
        <f t="shared" si="14"/>
        <v/>
      </c>
      <c r="AW47" s="98" t="str">
        <f t="shared" si="15"/>
        <v/>
      </c>
      <c r="AX47" s="99"/>
      <c r="AY47" s="100" t="str">
        <f t="shared" si="16"/>
        <v/>
      </c>
      <c r="AZ47" s="176" t="str">
        <f t="shared" si="17"/>
        <v/>
      </c>
      <c r="BA47" s="177"/>
      <c r="BB47" s="183" t="str">
        <f t="shared" si="18"/>
        <v/>
      </c>
      <c r="BC47" s="98" t="str">
        <f t="shared" si="19"/>
        <v/>
      </c>
      <c r="BD47" s="99"/>
      <c r="BE47" s="100" t="str">
        <f t="shared" si="20"/>
        <v/>
      </c>
      <c r="BF47" s="176" t="str">
        <f t="shared" si="21"/>
        <v/>
      </c>
      <c r="BG47" s="177"/>
      <c r="BH47" s="183" t="str">
        <f t="shared" si="22"/>
        <v/>
      </c>
      <c r="BI47" s="98" t="str">
        <f t="shared" si="23"/>
        <v/>
      </c>
      <c r="BJ47" s="99"/>
      <c r="BK47" s="100" t="str">
        <f t="shared" si="24"/>
        <v/>
      </c>
      <c r="BL47" s="176" t="str">
        <f t="shared" si="25"/>
        <v/>
      </c>
      <c r="BM47" s="177"/>
      <c r="BN47" s="183" t="str">
        <f t="shared" si="26"/>
        <v/>
      </c>
      <c r="BO47" s="98" t="str">
        <f t="shared" si="27"/>
        <v/>
      </c>
      <c r="BP47" s="99"/>
      <c r="BQ47" s="100" t="str">
        <f t="shared" si="28"/>
        <v/>
      </c>
      <c r="BR47" s="176" t="str">
        <f t="shared" si="29"/>
        <v/>
      </c>
      <c r="BS47" s="177"/>
      <c r="BT47" s="183" t="str">
        <f t="shared" si="30"/>
        <v/>
      </c>
      <c r="BU47" s="98" t="str">
        <f t="shared" si="31"/>
        <v/>
      </c>
      <c r="BV47" s="99"/>
      <c r="BW47" s="100" t="str">
        <f t="shared" si="32"/>
        <v/>
      </c>
      <c r="BX47" s="176" t="str">
        <f t="shared" si="33"/>
        <v/>
      </c>
      <c r="BY47" s="177"/>
      <c r="BZ47" s="183" t="str">
        <f t="shared" si="34"/>
        <v/>
      </c>
      <c r="CA47" s="98" t="str">
        <f t="shared" si="35"/>
        <v/>
      </c>
      <c r="CB47" s="99"/>
      <c r="CC47" s="100" t="str">
        <f t="shared" si="36"/>
        <v/>
      </c>
      <c r="CD47" s="176" t="str">
        <f t="shared" si="37"/>
        <v/>
      </c>
      <c r="CE47" s="177"/>
      <c r="CF47" s="183" t="str">
        <f t="shared" si="38"/>
        <v/>
      </c>
      <c r="CG47" s="98" t="str">
        <f t="shared" si="39"/>
        <v/>
      </c>
      <c r="CH47" s="99"/>
      <c r="CI47" s="100" t="str">
        <f t="shared" si="40"/>
        <v/>
      </c>
      <c r="CJ47" s="176" t="str">
        <f t="shared" si="41"/>
        <v/>
      </c>
      <c r="CK47" s="177"/>
      <c r="CL47" s="183" t="str">
        <f t="shared" si="42"/>
        <v/>
      </c>
      <c r="CM47" s="98" t="str">
        <f t="shared" si="43"/>
        <v/>
      </c>
      <c r="CN47" s="99"/>
      <c r="CO47" s="100" t="str">
        <f t="shared" si="44"/>
        <v/>
      </c>
      <c r="CP47" s="176" t="str">
        <f t="shared" si="45"/>
        <v/>
      </c>
      <c r="CQ47" s="177"/>
      <c r="CR47" s="183" t="str">
        <f t="shared" si="46"/>
        <v/>
      </c>
      <c r="CS47" s="98" t="str">
        <f t="shared" si="47"/>
        <v/>
      </c>
      <c r="CT47" s="99"/>
      <c r="CU47" s="100" t="str">
        <f t="shared" si="48"/>
        <v/>
      </c>
      <c r="CV47" s="176" t="str">
        <f t="shared" si="49"/>
        <v/>
      </c>
      <c r="CW47" s="177"/>
      <c r="CX47" s="183" t="str">
        <f t="shared" si="50"/>
        <v/>
      </c>
      <c r="CY47" s="98" t="str">
        <f t="shared" si="51"/>
        <v/>
      </c>
      <c r="CZ47" s="99"/>
      <c r="DA47" s="100" t="str">
        <f t="shared" si="52"/>
        <v/>
      </c>
      <c r="DB47" s="176" t="str">
        <f t="shared" si="53"/>
        <v/>
      </c>
      <c r="DC47" s="177"/>
      <c r="DD47" s="183" t="str">
        <f t="shared" si="54"/>
        <v/>
      </c>
      <c r="DE47" s="98" t="str">
        <f t="shared" si="55"/>
        <v/>
      </c>
      <c r="DF47" s="99"/>
      <c r="DG47" s="100" t="str">
        <f t="shared" si="56"/>
        <v/>
      </c>
      <c r="DH47" s="176" t="str">
        <f t="shared" si="57"/>
        <v/>
      </c>
      <c r="DI47" s="177"/>
      <c r="DJ47" s="183" t="str">
        <f t="shared" si="58"/>
        <v/>
      </c>
      <c r="DK47" s="98" t="str">
        <f t="shared" si="59"/>
        <v/>
      </c>
      <c r="DL47" s="99"/>
      <c r="DM47" s="100" t="str">
        <f t="shared" si="60"/>
        <v/>
      </c>
      <c r="DN47" s="176" t="str">
        <f t="shared" si="61"/>
        <v/>
      </c>
      <c r="DO47" s="177"/>
      <c r="DP47" s="183" t="str">
        <f t="shared" si="62"/>
        <v/>
      </c>
      <c r="DQ47" s="98" t="str">
        <f t="shared" si="63"/>
        <v/>
      </c>
      <c r="DR47" s="99"/>
      <c r="DS47" s="100" t="str">
        <f t="shared" si="64"/>
        <v/>
      </c>
      <c r="DT47" s="176" t="str">
        <f t="shared" si="65"/>
        <v/>
      </c>
      <c r="DU47" s="177"/>
      <c r="DV47" s="183" t="str">
        <f t="shared" si="66"/>
        <v/>
      </c>
      <c r="DW47" s="98" t="str">
        <f t="shared" si="67"/>
        <v/>
      </c>
      <c r="DX47" s="99"/>
      <c r="DY47" s="100" t="str">
        <f t="shared" si="68"/>
        <v/>
      </c>
      <c r="DZ47" s="176" t="str">
        <f t="shared" si="69"/>
        <v/>
      </c>
      <c r="EA47" s="177"/>
      <c r="EB47" s="183" t="str">
        <f t="shared" si="70"/>
        <v/>
      </c>
      <c r="EC47" s="98" t="str">
        <f t="shared" si="71"/>
        <v/>
      </c>
      <c r="ED47" s="99"/>
      <c r="EE47" s="100" t="str">
        <f t="shared" si="72"/>
        <v/>
      </c>
      <c r="EF47" s="176" t="str">
        <f t="shared" si="73"/>
        <v/>
      </c>
      <c r="EG47" s="177"/>
      <c r="EH47" s="183" t="str">
        <f t="shared" si="74"/>
        <v/>
      </c>
    </row>
    <row r="48" spans="2:138" s="1" customFormat="1" ht="24" customHeight="1" x14ac:dyDescent="0.25">
      <c r="B48" s="6">
        <f t="shared" si="89"/>
        <v>43</v>
      </c>
      <c r="C48" s="28" t="str">
        <f>IF(Candidatos!C46="","",Candidatos!C46)</f>
        <v/>
      </c>
      <c r="D48" s="12"/>
      <c r="E48" s="49" t="str">
        <f t="shared" si="75"/>
        <v/>
      </c>
      <c r="F48" s="12"/>
      <c r="G48" s="176" t="str">
        <f t="shared" si="90"/>
        <v/>
      </c>
      <c r="H48" s="177"/>
      <c r="I48" s="178" t="str">
        <f t="shared" si="100"/>
        <v/>
      </c>
      <c r="J48" s="12"/>
      <c r="K48" s="98" t="str">
        <f t="shared" si="91"/>
        <v/>
      </c>
      <c r="L48" s="99"/>
      <c r="M48" s="100" t="str">
        <f t="shared" si="77"/>
        <v/>
      </c>
      <c r="N48" s="176" t="str">
        <f t="shared" si="92"/>
        <v/>
      </c>
      <c r="O48" s="177"/>
      <c r="P48" s="183" t="str">
        <f t="shared" si="78"/>
        <v/>
      </c>
      <c r="Q48" s="98" t="str">
        <f t="shared" si="93"/>
        <v/>
      </c>
      <c r="R48" s="99"/>
      <c r="S48" s="100" t="str">
        <f t="shared" si="79"/>
        <v/>
      </c>
      <c r="T48" s="176" t="str">
        <f t="shared" si="94"/>
        <v/>
      </c>
      <c r="U48" s="177"/>
      <c r="V48" s="183" t="str">
        <f t="shared" si="80"/>
        <v/>
      </c>
      <c r="W48" s="266">
        <f t="shared" si="81"/>
        <v>0</v>
      </c>
      <c r="X48" s="98" t="str">
        <f t="shared" si="101"/>
        <v/>
      </c>
      <c r="Y48" s="99"/>
      <c r="Z48" s="100" t="str">
        <f t="shared" si="82"/>
        <v/>
      </c>
      <c r="AA48" s="176" t="str">
        <f t="shared" si="96"/>
        <v/>
      </c>
      <c r="AB48" s="177"/>
      <c r="AC48" s="183" t="str">
        <f t="shared" si="83"/>
        <v/>
      </c>
      <c r="AD48" s="98" t="str">
        <f t="shared" si="102"/>
        <v/>
      </c>
      <c r="AE48" s="99"/>
      <c r="AF48" s="100" t="str">
        <f t="shared" si="84"/>
        <v/>
      </c>
      <c r="AG48" s="176" t="str">
        <f t="shared" si="98"/>
        <v/>
      </c>
      <c r="AH48" s="177"/>
      <c r="AI48" s="183" t="str">
        <f t="shared" si="85"/>
        <v/>
      </c>
      <c r="AJ48" s="98" t="str">
        <f t="shared" si="103"/>
        <v/>
      </c>
      <c r="AK48" s="99"/>
      <c r="AL48" s="100" t="str">
        <f t="shared" si="86"/>
        <v/>
      </c>
      <c r="AM48" s="266">
        <f t="shared" si="87"/>
        <v>0</v>
      </c>
      <c r="AN48" s="176" t="str">
        <f t="shared" si="99"/>
        <v/>
      </c>
      <c r="AO48" s="177"/>
      <c r="AP48" s="183" t="str">
        <f t="shared" si="88"/>
        <v/>
      </c>
      <c r="AQ48" s="98" t="str">
        <f t="shared" si="11"/>
        <v/>
      </c>
      <c r="AR48" s="99"/>
      <c r="AS48" s="100" t="str">
        <f t="shared" si="12"/>
        <v/>
      </c>
      <c r="AT48" s="176" t="str">
        <f t="shared" si="13"/>
        <v/>
      </c>
      <c r="AU48" s="177"/>
      <c r="AV48" s="183" t="str">
        <f t="shared" si="14"/>
        <v/>
      </c>
      <c r="AW48" s="98" t="str">
        <f t="shared" si="15"/>
        <v/>
      </c>
      <c r="AX48" s="99"/>
      <c r="AY48" s="100" t="str">
        <f t="shared" si="16"/>
        <v/>
      </c>
      <c r="AZ48" s="176" t="str">
        <f t="shared" si="17"/>
        <v/>
      </c>
      <c r="BA48" s="177"/>
      <c r="BB48" s="183" t="str">
        <f t="shared" si="18"/>
        <v/>
      </c>
      <c r="BC48" s="98" t="str">
        <f t="shared" si="19"/>
        <v/>
      </c>
      <c r="BD48" s="99"/>
      <c r="BE48" s="100" t="str">
        <f t="shared" si="20"/>
        <v/>
      </c>
      <c r="BF48" s="176" t="str">
        <f t="shared" si="21"/>
        <v/>
      </c>
      <c r="BG48" s="177"/>
      <c r="BH48" s="183" t="str">
        <f t="shared" si="22"/>
        <v/>
      </c>
      <c r="BI48" s="98" t="str">
        <f t="shared" si="23"/>
        <v/>
      </c>
      <c r="BJ48" s="99"/>
      <c r="BK48" s="100" t="str">
        <f t="shared" si="24"/>
        <v/>
      </c>
      <c r="BL48" s="176" t="str">
        <f t="shared" si="25"/>
        <v/>
      </c>
      <c r="BM48" s="177"/>
      <c r="BN48" s="183" t="str">
        <f t="shared" si="26"/>
        <v/>
      </c>
      <c r="BO48" s="98" t="str">
        <f t="shared" si="27"/>
        <v/>
      </c>
      <c r="BP48" s="99"/>
      <c r="BQ48" s="100" t="str">
        <f t="shared" si="28"/>
        <v/>
      </c>
      <c r="BR48" s="176" t="str">
        <f t="shared" si="29"/>
        <v/>
      </c>
      <c r="BS48" s="177"/>
      <c r="BT48" s="183" t="str">
        <f t="shared" si="30"/>
        <v/>
      </c>
      <c r="BU48" s="98" t="str">
        <f t="shared" si="31"/>
        <v/>
      </c>
      <c r="BV48" s="99"/>
      <c r="BW48" s="100" t="str">
        <f t="shared" si="32"/>
        <v/>
      </c>
      <c r="BX48" s="176" t="str">
        <f t="shared" si="33"/>
        <v/>
      </c>
      <c r="BY48" s="177"/>
      <c r="BZ48" s="183" t="str">
        <f t="shared" si="34"/>
        <v/>
      </c>
      <c r="CA48" s="98" t="str">
        <f t="shared" si="35"/>
        <v/>
      </c>
      <c r="CB48" s="99"/>
      <c r="CC48" s="100" t="str">
        <f t="shared" si="36"/>
        <v/>
      </c>
      <c r="CD48" s="176" t="str">
        <f t="shared" si="37"/>
        <v/>
      </c>
      <c r="CE48" s="177"/>
      <c r="CF48" s="183" t="str">
        <f t="shared" si="38"/>
        <v/>
      </c>
      <c r="CG48" s="98" t="str">
        <f t="shared" si="39"/>
        <v/>
      </c>
      <c r="CH48" s="99"/>
      <c r="CI48" s="100" t="str">
        <f t="shared" si="40"/>
        <v/>
      </c>
      <c r="CJ48" s="176" t="str">
        <f t="shared" si="41"/>
        <v/>
      </c>
      <c r="CK48" s="177"/>
      <c r="CL48" s="183" t="str">
        <f t="shared" si="42"/>
        <v/>
      </c>
      <c r="CM48" s="98" t="str">
        <f t="shared" si="43"/>
        <v/>
      </c>
      <c r="CN48" s="99"/>
      <c r="CO48" s="100" t="str">
        <f t="shared" si="44"/>
        <v/>
      </c>
      <c r="CP48" s="176" t="str">
        <f t="shared" si="45"/>
        <v/>
      </c>
      <c r="CQ48" s="177"/>
      <c r="CR48" s="183" t="str">
        <f t="shared" si="46"/>
        <v/>
      </c>
      <c r="CS48" s="98" t="str">
        <f t="shared" si="47"/>
        <v/>
      </c>
      <c r="CT48" s="99"/>
      <c r="CU48" s="100" t="str">
        <f t="shared" si="48"/>
        <v/>
      </c>
      <c r="CV48" s="176" t="str">
        <f t="shared" si="49"/>
        <v/>
      </c>
      <c r="CW48" s="177"/>
      <c r="CX48" s="183" t="str">
        <f t="shared" si="50"/>
        <v/>
      </c>
      <c r="CY48" s="98" t="str">
        <f t="shared" si="51"/>
        <v/>
      </c>
      <c r="CZ48" s="99"/>
      <c r="DA48" s="100" t="str">
        <f t="shared" si="52"/>
        <v/>
      </c>
      <c r="DB48" s="176" t="str">
        <f t="shared" si="53"/>
        <v/>
      </c>
      <c r="DC48" s="177"/>
      <c r="DD48" s="183" t="str">
        <f t="shared" si="54"/>
        <v/>
      </c>
      <c r="DE48" s="98" t="str">
        <f t="shared" si="55"/>
        <v/>
      </c>
      <c r="DF48" s="99"/>
      <c r="DG48" s="100" t="str">
        <f t="shared" si="56"/>
        <v/>
      </c>
      <c r="DH48" s="176" t="str">
        <f t="shared" si="57"/>
        <v/>
      </c>
      <c r="DI48" s="177"/>
      <c r="DJ48" s="183" t="str">
        <f t="shared" si="58"/>
        <v/>
      </c>
      <c r="DK48" s="98" t="str">
        <f t="shared" si="59"/>
        <v/>
      </c>
      <c r="DL48" s="99"/>
      <c r="DM48" s="100" t="str">
        <f t="shared" si="60"/>
        <v/>
      </c>
      <c r="DN48" s="176" t="str">
        <f t="shared" si="61"/>
        <v/>
      </c>
      <c r="DO48" s="177"/>
      <c r="DP48" s="183" t="str">
        <f t="shared" si="62"/>
        <v/>
      </c>
      <c r="DQ48" s="98" t="str">
        <f t="shared" si="63"/>
        <v/>
      </c>
      <c r="DR48" s="99"/>
      <c r="DS48" s="100" t="str">
        <f t="shared" si="64"/>
        <v/>
      </c>
      <c r="DT48" s="176" t="str">
        <f t="shared" si="65"/>
        <v/>
      </c>
      <c r="DU48" s="177"/>
      <c r="DV48" s="183" t="str">
        <f t="shared" si="66"/>
        <v/>
      </c>
      <c r="DW48" s="98" t="str">
        <f t="shared" si="67"/>
        <v/>
      </c>
      <c r="DX48" s="99"/>
      <c r="DY48" s="100" t="str">
        <f t="shared" si="68"/>
        <v/>
      </c>
      <c r="DZ48" s="176" t="str">
        <f t="shared" si="69"/>
        <v/>
      </c>
      <c r="EA48" s="177"/>
      <c r="EB48" s="183" t="str">
        <f t="shared" si="70"/>
        <v/>
      </c>
      <c r="EC48" s="98" t="str">
        <f t="shared" si="71"/>
        <v/>
      </c>
      <c r="ED48" s="99"/>
      <c r="EE48" s="100" t="str">
        <f t="shared" si="72"/>
        <v/>
      </c>
      <c r="EF48" s="176" t="str">
        <f t="shared" si="73"/>
        <v/>
      </c>
      <c r="EG48" s="177"/>
      <c r="EH48" s="183" t="str">
        <f t="shared" si="74"/>
        <v/>
      </c>
    </row>
    <row r="49" spans="1:138" s="1" customFormat="1" ht="24" customHeight="1" x14ac:dyDescent="0.25">
      <c r="B49" s="6">
        <f t="shared" si="89"/>
        <v>44</v>
      </c>
      <c r="C49" s="28" t="str">
        <f>IF(Candidatos!C47="","",Candidatos!C47)</f>
        <v/>
      </c>
      <c r="D49" s="12"/>
      <c r="E49" s="49" t="str">
        <f t="shared" si="75"/>
        <v/>
      </c>
      <c r="F49" s="12"/>
      <c r="G49" s="176" t="str">
        <f t="shared" si="90"/>
        <v/>
      </c>
      <c r="H49" s="177"/>
      <c r="I49" s="178" t="str">
        <f t="shared" si="100"/>
        <v/>
      </c>
      <c r="J49" s="12"/>
      <c r="K49" s="98" t="str">
        <f t="shared" si="91"/>
        <v/>
      </c>
      <c r="L49" s="99"/>
      <c r="M49" s="100" t="str">
        <f t="shared" si="77"/>
        <v/>
      </c>
      <c r="N49" s="176" t="str">
        <f t="shared" si="92"/>
        <v/>
      </c>
      <c r="O49" s="177"/>
      <c r="P49" s="183" t="str">
        <f t="shared" si="78"/>
        <v/>
      </c>
      <c r="Q49" s="98" t="str">
        <f t="shared" si="93"/>
        <v/>
      </c>
      <c r="R49" s="99"/>
      <c r="S49" s="100" t="str">
        <f t="shared" si="79"/>
        <v/>
      </c>
      <c r="T49" s="176" t="str">
        <f t="shared" si="94"/>
        <v/>
      </c>
      <c r="U49" s="177"/>
      <c r="V49" s="183" t="str">
        <f t="shared" si="80"/>
        <v/>
      </c>
      <c r="W49" s="266">
        <f t="shared" si="81"/>
        <v>0</v>
      </c>
      <c r="X49" s="98" t="str">
        <f t="shared" si="101"/>
        <v/>
      </c>
      <c r="Y49" s="99"/>
      <c r="Z49" s="100" t="str">
        <f t="shared" si="82"/>
        <v/>
      </c>
      <c r="AA49" s="176" t="str">
        <f t="shared" si="96"/>
        <v/>
      </c>
      <c r="AB49" s="177"/>
      <c r="AC49" s="183" t="str">
        <f t="shared" si="83"/>
        <v/>
      </c>
      <c r="AD49" s="98" t="str">
        <f t="shared" si="102"/>
        <v/>
      </c>
      <c r="AE49" s="99"/>
      <c r="AF49" s="100" t="str">
        <f t="shared" si="84"/>
        <v/>
      </c>
      <c r="AG49" s="176" t="str">
        <f t="shared" si="98"/>
        <v/>
      </c>
      <c r="AH49" s="177"/>
      <c r="AI49" s="183" t="str">
        <f t="shared" si="85"/>
        <v/>
      </c>
      <c r="AJ49" s="98" t="str">
        <f t="shared" si="103"/>
        <v/>
      </c>
      <c r="AK49" s="99"/>
      <c r="AL49" s="100" t="str">
        <f t="shared" si="86"/>
        <v/>
      </c>
      <c r="AM49" s="266">
        <f t="shared" si="87"/>
        <v>0</v>
      </c>
      <c r="AN49" s="176" t="str">
        <f t="shared" si="99"/>
        <v/>
      </c>
      <c r="AO49" s="177"/>
      <c r="AP49" s="183" t="str">
        <f t="shared" si="88"/>
        <v/>
      </c>
      <c r="AQ49" s="98" t="str">
        <f t="shared" si="11"/>
        <v/>
      </c>
      <c r="AR49" s="99"/>
      <c r="AS49" s="100" t="str">
        <f t="shared" si="12"/>
        <v/>
      </c>
      <c r="AT49" s="176" t="str">
        <f t="shared" si="13"/>
        <v/>
      </c>
      <c r="AU49" s="177"/>
      <c r="AV49" s="183" t="str">
        <f t="shared" si="14"/>
        <v/>
      </c>
      <c r="AW49" s="98" t="str">
        <f t="shared" si="15"/>
        <v/>
      </c>
      <c r="AX49" s="99"/>
      <c r="AY49" s="100" t="str">
        <f t="shared" si="16"/>
        <v/>
      </c>
      <c r="AZ49" s="176" t="str">
        <f t="shared" si="17"/>
        <v/>
      </c>
      <c r="BA49" s="177"/>
      <c r="BB49" s="183" t="str">
        <f t="shared" si="18"/>
        <v/>
      </c>
      <c r="BC49" s="98" t="str">
        <f t="shared" si="19"/>
        <v/>
      </c>
      <c r="BD49" s="99"/>
      <c r="BE49" s="100" t="str">
        <f t="shared" si="20"/>
        <v/>
      </c>
      <c r="BF49" s="176" t="str">
        <f t="shared" si="21"/>
        <v/>
      </c>
      <c r="BG49" s="177"/>
      <c r="BH49" s="183" t="str">
        <f t="shared" si="22"/>
        <v/>
      </c>
      <c r="BI49" s="98" t="str">
        <f t="shared" si="23"/>
        <v/>
      </c>
      <c r="BJ49" s="99"/>
      <c r="BK49" s="100" t="str">
        <f t="shared" si="24"/>
        <v/>
      </c>
      <c r="BL49" s="176" t="str">
        <f t="shared" si="25"/>
        <v/>
      </c>
      <c r="BM49" s="177"/>
      <c r="BN49" s="183" t="str">
        <f t="shared" si="26"/>
        <v/>
      </c>
      <c r="BO49" s="98" t="str">
        <f t="shared" si="27"/>
        <v/>
      </c>
      <c r="BP49" s="99"/>
      <c r="BQ49" s="100" t="str">
        <f t="shared" si="28"/>
        <v/>
      </c>
      <c r="BR49" s="176" t="str">
        <f t="shared" si="29"/>
        <v/>
      </c>
      <c r="BS49" s="177"/>
      <c r="BT49" s="183" t="str">
        <f t="shared" si="30"/>
        <v/>
      </c>
      <c r="BU49" s="98" t="str">
        <f t="shared" si="31"/>
        <v/>
      </c>
      <c r="BV49" s="99"/>
      <c r="BW49" s="100" t="str">
        <f t="shared" si="32"/>
        <v/>
      </c>
      <c r="BX49" s="176" t="str">
        <f t="shared" si="33"/>
        <v/>
      </c>
      <c r="BY49" s="177"/>
      <c r="BZ49" s="183" t="str">
        <f t="shared" si="34"/>
        <v/>
      </c>
      <c r="CA49" s="98" t="str">
        <f t="shared" si="35"/>
        <v/>
      </c>
      <c r="CB49" s="99"/>
      <c r="CC49" s="100" t="str">
        <f t="shared" si="36"/>
        <v/>
      </c>
      <c r="CD49" s="176" t="str">
        <f t="shared" si="37"/>
        <v/>
      </c>
      <c r="CE49" s="177"/>
      <c r="CF49" s="183" t="str">
        <f t="shared" si="38"/>
        <v/>
      </c>
      <c r="CG49" s="98" t="str">
        <f t="shared" si="39"/>
        <v/>
      </c>
      <c r="CH49" s="99"/>
      <c r="CI49" s="100" t="str">
        <f t="shared" si="40"/>
        <v/>
      </c>
      <c r="CJ49" s="176" t="str">
        <f t="shared" si="41"/>
        <v/>
      </c>
      <c r="CK49" s="177"/>
      <c r="CL49" s="183" t="str">
        <f t="shared" si="42"/>
        <v/>
      </c>
      <c r="CM49" s="98" t="str">
        <f t="shared" si="43"/>
        <v/>
      </c>
      <c r="CN49" s="99"/>
      <c r="CO49" s="100" t="str">
        <f t="shared" si="44"/>
        <v/>
      </c>
      <c r="CP49" s="176" t="str">
        <f t="shared" si="45"/>
        <v/>
      </c>
      <c r="CQ49" s="177"/>
      <c r="CR49" s="183" t="str">
        <f t="shared" si="46"/>
        <v/>
      </c>
      <c r="CS49" s="98" t="str">
        <f t="shared" si="47"/>
        <v/>
      </c>
      <c r="CT49" s="99"/>
      <c r="CU49" s="100" t="str">
        <f t="shared" si="48"/>
        <v/>
      </c>
      <c r="CV49" s="176" t="str">
        <f t="shared" si="49"/>
        <v/>
      </c>
      <c r="CW49" s="177"/>
      <c r="CX49" s="183" t="str">
        <f t="shared" si="50"/>
        <v/>
      </c>
      <c r="CY49" s="98" t="str">
        <f t="shared" si="51"/>
        <v/>
      </c>
      <c r="CZ49" s="99"/>
      <c r="DA49" s="100" t="str">
        <f t="shared" si="52"/>
        <v/>
      </c>
      <c r="DB49" s="176" t="str">
        <f t="shared" si="53"/>
        <v/>
      </c>
      <c r="DC49" s="177"/>
      <c r="DD49" s="183" t="str">
        <f t="shared" si="54"/>
        <v/>
      </c>
      <c r="DE49" s="98" t="str">
        <f t="shared" si="55"/>
        <v/>
      </c>
      <c r="DF49" s="99"/>
      <c r="DG49" s="100" t="str">
        <f t="shared" si="56"/>
        <v/>
      </c>
      <c r="DH49" s="176" t="str">
        <f t="shared" si="57"/>
        <v/>
      </c>
      <c r="DI49" s="177"/>
      <c r="DJ49" s="183" t="str">
        <f t="shared" si="58"/>
        <v/>
      </c>
      <c r="DK49" s="98" t="str">
        <f t="shared" si="59"/>
        <v/>
      </c>
      <c r="DL49" s="99"/>
      <c r="DM49" s="100" t="str">
        <f t="shared" si="60"/>
        <v/>
      </c>
      <c r="DN49" s="176" t="str">
        <f t="shared" si="61"/>
        <v/>
      </c>
      <c r="DO49" s="177"/>
      <c r="DP49" s="183" t="str">
        <f t="shared" si="62"/>
        <v/>
      </c>
      <c r="DQ49" s="98" t="str">
        <f t="shared" si="63"/>
        <v/>
      </c>
      <c r="DR49" s="99"/>
      <c r="DS49" s="100" t="str">
        <f t="shared" si="64"/>
        <v/>
      </c>
      <c r="DT49" s="176" t="str">
        <f t="shared" si="65"/>
        <v/>
      </c>
      <c r="DU49" s="177"/>
      <c r="DV49" s="183" t="str">
        <f t="shared" si="66"/>
        <v/>
      </c>
      <c r="DW49" s="98" t="str">
        <f t="shared" si="67"/>
        <v/>
      </c>
      <c r="DX49" s="99"/>
      <c r="DY49" s="100" t="str">
        <f t="shared" si="68"/>
        <v/>
      </c>
      <c r="DZ49" s="176" t="str">
        <f t="shared" si="69"/>
        <v/>
      </c>
      <c r="EA49" s="177"/>
      <c r="EB49" s="183" t="str">
        <f t="shared" si="70"/>
        <v/>
      </c>
      <c r="EC49" s="98" t="str">
        <f t="shared" si="71"/>
        <v/>
      </c>
      <c r="ED49" s="99"/>
      <c r="EE49" s="100" t="str">
        <f t="shared" si="72"/>
        <v/>
      </c>
      <c r="EF49" s="176" t="str">
        <f t="shared" si="73"/>
        <v/>
      </c>
      <c r="EG49" s="177"/>
      <c r="EH49" s="183" t="str">
        <f t="shared" si="74"/>
        <v/>
      </c>
    </row>
    <row r="50" spans="1:138" s="1" customFormat="1" ht="24" customHeight="1" x14ac:dyDescent="0.25">
      <c r="B50" s="6">
        <f t="shared" si="89"/>
        <v>45</v>
      </c>
      <c r="C50" s="28" t="str">
        <f>IF(Candidatos!C48="","",Candidatos!C48)</f>
        <v/>
      </c>
      <c r="D50" s="12"/>
      <c r="E50" s="49" t="str">
        <f t="shared" si="75"/>
        <v/>
      </c>
      <c r="F50" s="12"/>
      <c r="G50" s="176" t="str">
        <f t="shared" si="90"/>
        <v/>
      </c>
      <c r="H50" s="177"/>
      <c r="I50" s="178" t="str">
        <f t="shared" si="100"/>
        <v/>
      </c>
      <c r="J50" s="12"/>
      <c r="K50" s="98" t="str">
        <f t="shared" si="91"/>
        <v/>
      </c>
      <c r="L50" s="99"/>
      <c r="M50" s="100" t="str">
        <f t="shared" si="77"/>
        <v/>
      </c>
      <c r="N50" s="176" t="str">
        <f t="shared" si="92"/>
        <v/>
      </c>
      <c r="O50" s="177"/>
      <c r="P50" s="183" t="str">
        <f t="shared" si="78"/>
        <v/>
      </c>
      <c r="Q50" s="98" t="str">
        <f t="shared" si="93"/>
        <v/>
      </c>
      <c r="R50" s="99"/>
      <c r="S50" s="100" t="str">
        <f t="shared" si="79"/>
        <v/>
      </c>
      <c r="T50" s="176" t="str">
        <f t="shared" si="94"/>
        <v/>
      </c>
      <c r="U50" s="177"/>
      <c r="V50" s="183" t="str">
        <f t="shared" si="80"/>
        <v/>
      </c>
      <c r="W50" s="266">
        <f t="shared" si="81"/>
        <v>0</v>
      </c>
      <c r="X50" s="98" t="str">
        <f t="shared" si="101"/>
        <v/>
      </c>
      <c r="Y50" s="99"/>
      <c r="Z50" s="100" t="str">
        <f t="shared" si="82"/>
        <v/>
      </c>
      <c r="AA50" s="176" t="str">
        <f t="shared" si="96"/>
        <v/>
      </c>
      <c r="AB50" s="177"/>
      <c r="AC50" s="183" t="str">
        <f t="shared" si="83"/>
        <v/>
      </c>
      <c r="AD50" s="98" t="str">
        <f t="shared" si="102"/>
        <v/>
      </c>
      <c r="AE50" s="99"/>
      <c r="AF50" s="100" t="str">
        <f t="shared" si="84"/>
        <v/>
      </c>
      <c r="AG50" s="176" t="str">
        <f t="shared" si="98"/>
        <v/>
      </c>
      <c r="AH50" s="177"/>
      <c r="AI50" s="183" t="str">
        <f t="shared" si="85"/>
        <v/>
      </c>
      <c r="AJ50" s="98" t="str">
        <f t="shared" si="103"/>
        <v/>
      </c>
      <c r="AK50" s="99"/>
      <c r="AL50" s="100" t="str">
        <f t="shared" si="86"/>
        <v/>
      </c>
      <c r="AM50" s="266">
        <f t="shared" si="87"/>
        <v>0</v>
      </c>
      <c r="AN50" s="176" t="str">
        <f t="shared" si="99"/>
        <v/>
      </c>
      <c r="AO50" s="177"/>
      <c r="AP50" s="183" t="str">
        <f t="shared" si="88"/>
        <v/>
      </c>
      <c r="AQ50" s="98" t="str">
        <f t="shared" si="11"/>
        <v/>
      </c>
      <c r="AR50" s="99"/>
      <c r="AS50" s="100" t="str">
        <f t="shared" si="12"/>
        <v/>
      </c>
      <c r="AT50" s="176" t="str">
        <f t="shared" si="13"/>
        <v/>
      </c>
      <c r="AU50" s="177"/>
      <c r="AV50" s="183" t="str">
        <f t="shared" si="14"/>
        <v/>
      </c>
      <c r="AW50" s="98" t="str">
        <f t="shared" si="15"/>
        <v/>
      </c>
      <c r="AX50" s="99"/>
      <c r="AY50" s="100" t="str">
        <f t="shared" si="16"/>
        <v/>
      </c>
      <c r="AZ50" s="176" t="str">
        <f t="shared" si="17"/>
        <v/>
      </c>
      <c r="BA50" s="177"/>
      <c r="BB50" s="183" t="str">
        <f t="shared" si="18"/>
        <v/>
      </c>
      <c r="BC50" s="98" t="str">
        <f t="shared" si="19"/>
        <v/>
      </c>
      <c r="BD50" s="99"/>
      <c r="BE50" s="100" t="str">
        <f t="shared" si="20"/>
        <v/>
      </c>
      <c r="BF50" s="176" t="str">
        <f t="shared" si="21"/>
        <v/>
      </c>
      <c r="BG50" s="177"/>
      <c r="BH50" s="183" t="str">
        <f t="shared" si="22"/>
        <v/>
      </c>
      <c r="BI50" s="98" t="str">
        <f t="shared" si="23"/>
        <v/>
      </c>
      <c r="BJ50" s="99"/>
      <c r="BK50" s="100" t="str">
        <f t="shared" si="24"/>
        <v/>
      </c>
      <c r="BL50" s="176" t="str">
        <f t="shared" si="25"/>
        <v/>
      </c>
      <c r="BM50" s="177"/>
      <c r="BN50" s="183" t="str">
        <f t="shared" si="26"/>
        <v/>
      </c>
      <c r="BO50" s="98" t="str">
        <f t="shared" si="27"/>
        <v/>
      </c>
      <c r="BP50" s="99"/>
      <c r="BQ50" s="100" t="str">
        <f t="shared" si="28"/>
        <v/>
      </c>
      <c r="BR50" s="176" t="str">
        <f t="shared" si="29"/>
        <v/>
      </c>
      <c r="BS50" s="177"/>
      <c r="BT50" s="183" t="str">
        <f t="shared" si="30"/>
        <v/>
      </c>
      <c r="BU50" s="98" t="str">
        <f t="shared" si="31"/>
        <v/>
      </c>
      <c r="BV50" s="99"/>
      <c r="BW50" s="100" t="str">
        <f t="shared" si="32"/>
        <v/>
      </c>
      <c r="BX50" s="176" t="str">
        <f t="shared" si="33"/>
        <v/>
      </c>
      <c r="BY50" s="177"/>
      <c r="BZ50" s="183" t="str">
        <f t="shared" si="34"/>
        <v/>
      </c>
      <c r="CA50" s="98" t="str">
        <f t="shared" si="35"/>
        <v/>
      </c>
      <c r="CB50" s="99"/>
      <c r="CC50" s="100" t="str">
        <f t="shared" si="36"/>
        <v/>
      </c>
      <c r="CD50" s="176" t="str">
        <f t="shared" si="37"/>
        <v/>
      </c>
      <c r="CE50" s="177"/>
      <c r="CF50" s="183" t="str">
        <f t="shared" si="38"/>
        <v/>
      </c>
      <c r="CG50" s="98" t="str">
        <f t="shared" si="39"/>
        <v/>
      </c>
      <c r="CH50" s="99"/>
      <c r="CI50" s="100" t="str">
        <f t="shared" si="40"/>
        <v/>
      </c>
      <c r="CJ50" s="176" t="str">
        <f t="shared" si="41"/>
        <v/>
      </c>
      <c r="CK50" s="177"/>
      <c r="CL50" s="183" t="str">
        <f t="shared" si="42"/>
        <v/>
      </c>
      <c r="CM50" s="98" t="str">
        <f t="shared" si="43"/>
        <v/>
      </c>
      <c r="CN50" s="99"/>
      <c r="CO50" s="100" t="str">
        <f t="shared" si="44"/>
        <v/>
      </c>
      <c r="CP50" s="176" t="str">
        <f t="shared" si="45"/>
        <v/>
      </c>
      <c r="CQ50" s="177"/>
      <c r="CR50" s="183" t="str">
        <f t="shared" si="46"/>
        <v/>
      </c>
      <c r="CS50" s="98" t="str">
        <f t="shared" si="47"/>
        <v/>
      </c>
      <c r="CT50" s="99"/>
      <c r="CU50" s="100" t="str">
        <f t="shared" si="48"/>
        <v/>
      </c>
      <c r="CV50" s="176" t="str">
        <f t="shared" si="49"/>
        <v/>
      </c>
      <c r="CW50" s="177"/>
      <c r="CX50" s="183" t="str">
        <f t="shared" si="50"/>
        <v/>
      </c>
      <c r="CY50" s="98" t="str">
        <f t="shared" si="51"/>
        <v/>
      </c>
      <c r="CZ50" s="99"/>
      <c r="DA50" s="100" t="str">
        <f t="shared" si="52"/>
        <v/>
      </c>
      <c r="DB50" s="176" t="str">
        <f t="shared" si="53"/>
        <v/>
      </c>
      <c r="DC50" s="177"/>
      <c r="DD50" s="183" t="str">
        <f t="shared" si="54"/>
        <v/>
      </c>
      <c r="DE50" s="98" t="str">
        <f t="shared" si="55"/>
        <v/>
      </c>
      <c r="DF50" s="99"/>
      <c r="DG50" s="100" t="str">
        <f t="shared" si="56"/>
        <v/>
      </c>
      <c r="DH50" s="176" t="str">
        <f t="shared" si="57"/>
        <v/>
      </c>
      <c r="DI50" s="177"/>
      <c r="DJ50" s="183" t="str">
        <f t="shared" si="58"/>
        <v/>
      </c>
      <c r="DK50" s="98" t="str">
        <f t="shared" si="59"/>
        <v/>
      </c>
      <c r="DL50" s="99"/>
      <c r="DM50" s="100" t="str">
        <f t="shared" si="60"/>
        <v/>
      </c>
      <c r="DN50" s="176" t="str">
        <f t="shared" si="61"/>
        <v/>
      </c>
      <c r="DO50" s="177"/>
      <c r="DP50" s="183" t="str">
        <f t="shared" si="62"/>
        <v/>
      </c>
      <c r="DQ50" s="98" t="str">
        <f t="shared" si="63"/>
        <v/>
      </c>
      <c r="DR50" s="99"/>
      <c r="DS50" s="100" t="str">
        <f t="shared" si="64"/>
        <v/>
      </c>
      <c r="DT50" s="176" t="str">
        <f t="shared" si="65"/>
        <v/>
      </c>
      <c r="DU50" s="177"/>
      <c r="DV50" s="183" t="str">
        <f t="shared" si="66"/>
        <v/>
      </c>
      <c r="DW50" s="98" t="str">
        <f t="shared" si="67"/>
        <v/>
      </c>
      <c r="DX50" s="99"/>
      <c r="DY50" s="100" t="str">
        <f t="shared" si="68"/>
        <v/>
      </c>
      <c r="DZ50" s="176" t="str">
        <f t="shared" si="69"/>
        <v/>
      </c>
      <c r="EA50" s="177"/>
      <c r="EB50" s="183" t="str">
        <f t="shared" si="70"/>
        <v/>
      </c>
      <c r="EC50" s="98" t="str">
        <f t="shared" si="71"/>
        <v/>
      </c>
      <c r="ED50" s="99"/>
      <c r="EE50" s="100" t="str">
        <f t="shared" si="72"/>
        <v/>
      </c>
      <c r="EF50" s="176" t="str">
        <f t="shared" si="73"/>
        <v/>
      </c>
      <c r="EG50" s="177"/>
      <c r="EH50" s="183" t="str">
        <f t="shared" si="74"/>
        <v/>
      </c>
    </row>
    <row r="51" spans="1:138" s="1" customFormat="1" ht="24" customHeight="1" x14ac:dyDescent="0.25">
      <c r="B51" s="6">
        <f t="shared" si="89"/>
        <v>46</v>
      </c>
      <c r="C51" s="28" t="str">
        <f>IF(Candidatos!C49="","",Candidatos!C49)</f>
        <v/>
      </c>
      <c r="D51" s="12"/>
      <c r="E51" s="49" t="str">
        <f t="shared" si="75"/>
        <v/>
      </c>
      <c r="F51" s="12"/>
      <c r="G51" s="176" t="str">
        <f t="shared" si="90"/>
        <v/>
      </c>
      <c r="H51" s="177"/>
      <c r="I51" s="178" t="str">
        <f t="shared" si="100"/>
        <v/>
      </c>
      <c r="J51" s="12"/>
      <c r="K51" s="98" t="str">
        <f t="shared" si="91"/>
        <v/>
      </c>
      <c r="L51" s="99"/>
      <c r="M51" s="100" t="str">
        <f t="shared" si="77"/>
        <v/>
      </c>
      <c r="N51" s="176" t="str">
        <f t="shared" si="92"/>
        <v/>
      </c>
      <c r="O51" s="177"/>
      <c r="P51" s="183" t="str">
        <f t="shared" si="78"/>
        <v/>
      </c>
      <c r="Q51" s="98" t="str">
        <f t="shared" si="93"/>
        <v/>
      </c>
      <c r="R51" s="99"/>
      <c r="S51" s="100" t="str">
        <f t="shared" si="79"/>
        <v/>
      </c>
      <c r="T51" s="176" t="str">
        <f t="shared" si="94"/>
        <v/>
      </c>
      <c r="U51" s="177"/>
      <c r="V51" s="183" t="str">
        <f t="shared" si="80"/>
        <v/>
      </c>
      <c r="W51" s="266">
        <f t="shared" si="81"/>
        <v>0</v>
      </c>
      <c r="X51" s="98" t="str">
        <f t="shared" si="101"/>
        <v/>
      </c>
      <c r="Y51" s="99"/>
      <c r="Z51" s="100" t="str">
        <f t="shared" si="82"/>
        <v/>
      </c>
      <c r="AA51" s="176" t="str">
        <f t="shared" si="96"/>
        <v/>
      </c>
      <c r="AB51" s="177"/>
      <c r="AC51" s="183" t="str">
        <f t="shared" si="83"/>
        <v/>
      </c>
      <c r="AD51" s="98" t="str">
        <f t="shared" si="102"/>
        <v/>
      </c>
      <c r="AE51" s="99"/>
      <c r="AF51" s="100" t="str">
        <f t="shared" si="84"/>
        <v/>
      </c>
      <c r="AG51" s="176" t="str">
        <f t="shared" si="98"/>
        <v/>
      </c>
      <c r="AH51" s="177"/>
      <c r="AI51" s="183" t="str">
        <f t="shared" si="85"/>
        <v/>
      </c>
      <c r="AJ51" s="98" t="str">
        <f t="shared" si="103"/>
        <v/>
      </c>
      <c r="AK51" s="99"/>
      <c r="AL51" s="100" t="str">
        <f t="shared" si="86"/>
        <v/>
      </c>
      <c r="AM51" s="266">
        <f t="shared" si="87"/>
        <v>0</v>
      </c>
      <c r="AN51" s="176" t="str">
        <f t="shared" si="99"/>
        <v/>
      </c>
      <c r="AO51" s="177"/>
      <c r="AP51" s="183" t="str">
        <f t="shared" si="88"/>
        <v/>
      </c>
      <c r="AQ51" s="98" t="str">
        <f t="shared" si="11"/>
        <v/>
      </c>
      <c r="AR51" s="99"/>
      <c r="AS51" s="100" t="str">
        <f t="shared" si="12"/>
        <v/>
      </c>
      <c r="AT51" s="176" t="str">
        <f t="shared" si="13"/>
        <v/>
      </c>
      <c r="AU51" s="177"/>
      <c r="AV51" s="183" t="str">
        <f t="shared" si="14"/>
        <v/>
      </c>
      <c r="AW51" s="98" t="str">
        <f t="shared" si="15"/>
        <v/>
      </c>
      <c r="AX51" s="99"/>
      <c r="AY51" s="100" t="str">
        <f t="shared" si="16"/>
        <v/>
      </c>
      <c r="AZ51" s="176" t="str">
        <f t="shared" si="17"/>
        <v/>
      </c>
      <c r="BA51" s="177"/>
      <c r="BB51" s="183" t="str">
        <f t="shared" si="18"/>
        <v/>
      </c>
      <c r="BC51" s="98" t="str">
        <f t="shared" si="19"/>
        <v/>
      </c>
      <c r="BD51" s="99"/>
      <c r="BE51" s="100" t="str">
        <f t="shared" si="20"/>
        <v/>
      </c>
      <c r="BF51" s="176" t="str">
        <f t="shared" si="21"/>
        <v/>
      </c>
      <c r="BG51" s="177"/>
      <c r="BH51" s="183" t="str">
        <f t="shared" si="22"/>
        <v/>
      </c>
      <c r="BI51" s="98" t="str">
        <f t="shared" si="23"/>
        <v/>
      </c>
      <c r="BJ51" s="99"/>
      <c r="BK51" s="100" t="str">
        <f t="shared" si="24"/>
        <v/>
      </c>
      <c r="BL51" s="176" t="str">
        <f t="shared" si="25"/>
        <v/>
      </c>
      <c r="BM51" s="177"/>
      <c r="BN51" s="183" t="str">
        <f t="shared" si="26"/>
        <v/>
      </c>
      <c r="BO51" s="98" t="str">
        <f t="shared" si="27"/>
        <v/>
      </c>
      <c r="BP51" s="99"/>
      <c r="BQ51" s="100" t="str">
        <f t="shared" si="28"/>
        <v/>
      </c>
      <c r="BR51" s="176" t="str">
        <f t="shared" si="29"/>
        <v/>
      </c>
      <c r="BS51" s="177"/>
      <c r="BT51" s="183" t="str">
        <f t="shared" si="30"/>
        <v/>
      </c>
      <c r="BU51" s="98" t="str">
        <f t="shared" si="31"/>
        <v/>
      </c>
      <c r="BV51" s="99"/>
      <c r="BW51" s="100" t="str">
        <f t="shared" si="32"/>
        <v/>
      </c>
      <c r="BX51" s="176" t="str">
        <f t="shared" si="33"/>
        <v/>
      </c>
      <c r="BY51" s="177"/>
      <c r="BZ51" s="183" t="str">
        <f t="shared" si="34"/>
        <v/>
      </c>
      <c r="CA51" s="98" t="str">
        <f t="shared" si="35"/>
        <v/>
      </c>
      <c r="CB51" s="99"/>
      <c r="CC51" s="100" t="str">
        <f t="shared" si="36"/>
        <v/>
      </c>
      <c r="CD51" s="176" t="str">
        <f t="shared" si="37"/>
        <v/>
      </c>
      <c r="CE51" s="177"/>
      <c r="CF51" s="183" t="str">
        <f t="shared" si="38"/>
        <v/>
      </c>
      <c r="CG51" s="98" t="str">
        <f t="shared" si="39"/>
        <v/>
      </c>
      <c r="CH51" s="99"/>
      <c r="CI51" s="100" t="str">
        <f t="shared" si="40"/>
        <v/>
      </c>
      <c r="CJ51" s="176" t="str">
        <f t="shared" si="41"/>
        <v/>
      </c>
      <c r="CK51" s="177"/>
      <c r="CL51" s="183" t="str">
        <f t="shared" si="42"/>
        <v/>
      </c>
      <c r="CM51" s="98" t="str">
        <f t="shared" si="43"/>
        <v/>
      </c>
      <c r="CN51" s="99"/>
      <c r="CO51" s="100" t="str">
        <f t="shared" si="44"/>
        <v/>
      </c>
      <c r="CP51" s="176" t="str">
        <f t="shared" si="45"/>
        <v/>
      </c>
      <c r="CQ51" s="177"/>
      <c r="CR51" s="183" t="str">
        <f t="shared" si="46"/>
        <v/>
      </c>
      <c r="CS51" s="98" t="str">
        <f t="shared" si="47"/>
        <v/>
      </c>
      <c r="CT51" s="99"/>
      <c r="CU51" s="100" t="str">
        <f t="shared" si="48"/>
        <v/>
      </c>
      <c r="CV51" s="176" t="str">
        <f t="shared" si="49"/>
        <v/>
      </c>
      <c r="CW51" s="177"/>
      <c r="CX51" s="183" t="str">
        <f t="shared" si="50"/>
        <v/>
      </c>
      <c r="CY51" s="98" t="str">
        <f t="shared" si="51"/>
        <v/>
      </c>
      <c r="CZ51" s="99"/>
      <c r="DA51" s="100" t="str">
        <f t="shared" si="52"/>
        <v/>
      </c>
      <c r="DB51" s="176" t="str">
        <f t="shared" si="53"/>
        <v/>
      </c>
      <c r="DC51" s="177"/>
      <c r="DD51" s="183" t="str">
        <f t="shared" si="54"/>
        <v/>
      </c>
      <c r="DE51" s="98" t="str">
        <f t="shared" si="55"/>
        <v/>
      </c>
      <c r="DF51" s="99"/>
      <c r="DG51" s="100" t="str">
        <f t="shared" si="56"/>
        <v/>
      </c>
      <c r="DH51" s="176" t="str">
        <f t="shared" si="57"/>
        <v/>
      </c>
      <c r="DI51" s="177"/>
      <c r="DJ51" s="183" t="str">
        <f t="shared" si="58"/>
        <v/>
      </c>
      <c r="DK51" s="98" t="str">
        <f t="shared" si="59"/>
        <v/>
      </c>
      <c r="DL51" s="99"/>
      <c r="DM51" s="100" t="str">
        <f t="shared" si="60"/>
        <v/>
      </c>
      <c r="DN51" s="176" t="str">
        <f t="shared" si="61"/>
        <v/>
      </c>
      <c r="DO51" s="177"/>
      <c r="DP51" s="183" t="str">
        <f t="shared" si="62"/>
        <v/>
      </c>
      <c r="DQ51" s="98" t="str">
        <f t="shared" si="63"/>
        <v/>
      </c>
      <c r="DR51" s="99"/>
      <c r="DS51" s="100" t="str">
        <f t="shared" si="64"/>
        <v/>
      </c>
      <c r="DT51" s="176" t="str">
        <f t="shared" si="65"/>
        <v/>
      </c>
      <c r="DU51" s="177"/>
      <c r="DV51" s="183" t="str">
        <f t="shared" si="66"/>
        <v/>
      </c>
      <c r="DW51" s="98" t="str">
        <f t="shared" si="67"/>
        <v/>
      </c>
      <c r="DX51" s="99"/>
      <c r="DY51" s="100" t="str">
        <f t="shared" si="68"/>
        <v/>
      </c>
      <c r="DZ51" s="176" t="str">
        <f t="shared" si="69"/>
        <v/>
      </c>
      <c r="EA51" s="177"/>
      <c r="EB51" s="183" t="str">
        <f t="shared" si="70"/>
        <v/>
      </c>
      <c r="EC51" s="98" t="str">
        <f t="shared" si="71"/>
        <v/>
      </c>
      <c r="ED51" s="99"/>
      <c r="EE51" s="100" t="str">
        <f t="shared" si="72"/>
        <v/>
      </c>
      <c r="EF51" s="176" t="str">
        <f t="shared" si="73"/>
        <v/>
      </c>
      <c r="EG51" s="177"/>
      <c r="EH51" s="183" t="str">
        <f t="shared" si="74"/>
        <v/>
      </c>
    </row>
    <row r="52" spans="1:138" s="1" customFormat="1" ht="24" customHeight="1" x14ac:dyDescent="0.25">
      <c r="B52" s="6">
        <f t="shared" si="89"/>
        <v>47</v>
      </c>
      <c r="C52" s="28" t="str">
        <f>IF(Candidatos!C50="","",Candidatos!C50)</f>
        <v/>
      </c>
      <c r="D52" s="12"/>
      <c r="E52" s="49" t="str">
        <f t="shared" si="75"/>
        <v/>
      </c>
      <c r="F52" s="12"/>
      <c r="G52" s="176" t="str">
        <f t="shared" si="90"/>
        <v/>
      </c>
      <c r="H52" s="177"/>
      <c r="I52" s="178" t="str">
        <f t="shared" si="100"/>
        <v/>
      </c>
      <c r="J52" s="12"/>
      <c r="K52" s="98" t="str">
        <f t="shared" si="91"/>
        <v/>
      </c>
      <c r="L52" s="99"/>
      <c r="M52" s="100" t="str">
        <f t="shared" si="77"/>
        <v/>
      </c>
      <c r="N52" s="176" t="str">
        <f t="shared" si="92"/>
        <v/>
      </c>
      <c r="O52" s="177"/>
      <c r="P52" s="183" t="str">
        <f t="shared" si="78"/>
        <v/>
      </c>
      <c r="Q52" s="98" t="str">
        <f t="shared" si="93"/>
        <v/>
      </c>
      <c r="R52" s="99"/>
      <c r="S52" s="100" t="str">
        <f t="shared" si="79"/>
        <v/>
      </c>
      <c r="T52" s="176" t="str">
        <f t="shared" si="94"/>
        <v/>
      </c>
      <c r="U52" s="177"/>
      <c r="V52" s="183" t="str">
        <f t="shared" si="80"/>
        <v/>
      </c>
      <c r="W52" s="266">
        <f t="shared" si="81"/>
        <v>0</v>
      </c>
      <c r="X52" s="98" t="str">
        <f t="shared" si="101"/>
        <v/>
      </c>
      <c r="Y52" s="99"/>
      <c r="Z52" s="100" t="str">
        <f t="shared" si="82"/>
        <v/>
      </c>
      <c r="AA52" s="176" t="str">
        <f t="shared" si="96"/>
        <v/>
      </c>
      <c r="AB52" s="177"/>
      <c r="AC52" s="183" t="str">
        <f t="shared" si="83"/>
        <v/>
      </c>
      <c r="AD52" s="98" t="str">
        <f t="shared" si="102"/>
        <v/>
      </c>
      <c r="AE52" s="99"/>
      <c r="AF52" s="100" t="str">
        <f t="shared" si="84"/>
        <v/>
      </c>
      <c r="AG52" s="176" t="str">
        <f t="shared" si="98"/>
        <v/>
      </c>
      <c r="AH52" s="177"/>
      <c r="AI52" s="183" t="str">
        <f t="shared" si="85"/>
        <v/>
      </c>
      <c r="AJ52" s="98" t="str">
        <f t="shared" si="103"/>
        <v/>
      </c>
      <c r="AK52" s="99"/>
      <c r="AL52" s="100" t="str">
        <f t="shared" si="86"/>
        <v/>
      </c>
      <c r="AM52" s="266">
        <f t="shared" si="87"/>
        <v>0</v>
      </c>
      <c r="AN52" s="176" t="str">
        <f t="shared" si="99"/>
        <v/>
      </c>
      <c r="AO52" s="177"/>
      <c r="AP52" s="183" t="str">
        <f t="shared" si="88"/>
        <v/>
      </c>
      <c r="AQ52" s="98" t="str">
        <f t="shared" si="11"/>
        <v/>
      </c>
      <c r="AR52" s="99"/>
      <c r="AS52" s="100" t="str">
        <f t="shared" si="12"/>
        <v/>
      </c>
      <c r="AT52" s="176" t="str">
        <f t="shared" si="13"/>
        <v/>
      </c>
      <c r="AU52" s="177"/>
      <c r="AV52" s="183" t="str">
        <f t="shared" si="14"/>
        <v/>
      </c>
      <c r="AW52" s="98" t="str">
        <f t="shared" si="15"/>
        <v/>
      </c>
      <c r="AX52" s="99"/>
      <c r="AY52" s="100" t="str">
        <f t="shared" si="16"/>
        <v/>
      </c>
      <c r="AZ52" s="176" t="str">
        <f t="shared" si="17"/>
        <v/>
      </c>
      <c r="BA52" s="177"/>
      <c r="BB52" s="183" t="str">
        <f t="shared" si="18"/>
        <v/>
      </c>
      <c r="BC52" s="98" t="str">
        <f t="shared" si="19"/>
        <v/>
      </c>
      <c r="BD52" s="99"/>
      <c r="BE52" s="100" t="str">
        <f t="shared" si="20"/>
        <v/>
      </c>
      <c r="BF52" s="176" t="str">
        <f t="shared" si="21"/>
        <v/>
      </c>
      <c r="BG52" s="177"/>
      <c r="BH52" s="183" t="str">
        <f t="shared" si="22"/>
        <v/>
      </c>
      <c r="BI52" s="98" t="str">
        <f t="shared" si="23"/>
        <v/>
      </c>
      <c r="BJ52" s="99"/>
      <c r="BK52" s="100" t="str">
        <f t="shared" si="24"/>
        <v/>
      </c>
      <c r="BL52" s="176" t="str">
        <f t="shared" si="25"/>
        <v/>
      </c>
      <c r="BM52" s="177"/>
      <c r="BN52" s="183" t="str">
        <f t="shared" si="26"/>
        <v/>
      </c>
      <c r="BO52" s="98" t="str">
        <f t="shared" si="27"/>
        <v/>
      </c>
      <c r="BP52" s="99"/>
      <c r="BQ52" s="100" t="str">
        <f t="shared" si="28"/>
        <v/>
      </c>
      <c r="BR52" s="176" t="str">
        <f t="shared" si="29"/>
        <v/>
      </c>
      <c r="BS52" s="177"/>
      <c r="BT52" s="183" t="str">
        <f t="shared" si="30"/>
        <v/>
      </c>
      <c r="BU52" s="98" t="str">
        <f t="shared" si="31"/>
        <v/>
      </c>
      <c r="BV52" s="99"/>
      <c r="BW52" s="100" t="str">
        <f t="shared" si="32"/>
        <v/>
      </c>
      <c r="BX52" s="176" t="str">
        <f t="shared" si="33"/>
        <v/>
      </c>
      <c r="BY52" s="177"/>
      <c r="BZ52" s="183" t="str">
        <f t="shared" si="34"/>
        <v/>
      </c>
      <c r="CA52" s="98" t="str">
        <f t="shared" si="35"/>
        <v/>
      </c>
      <c r="CB52" s="99"/>
      <c r="CC52" s="100" t="str">
        <f t="shared" si="36"/>
        <v/>
      </c>
      <c r="CD52" s="176" t="str">
        <f t="shared" si="37"/>
        <v/>
      </c>
      <c r="CE52" s="177"/>
      <c r="CF52" s="183" t="str">
        <f t="shared" si="38"/>
        <v/>
      </c>
      <c r="CG52" s="98" t="str">
        <f t="shared" si="39"/>
        <v/>
      </c>
      <c r="CH52" s="99"/>
      <c r="CI52" s="100" t="str">
        <f t="shared" si="40"/>
        <v/>
      </c>
      <c r="CJ52" s="176" t="str">
        <f t="shared" si="41"/>
        <v/>
      </c>
      <c r="CK52" s="177"/>
      <c r="CL52" s="183" t="str">
        <f t="shared" si="42"/>
        <v/>
      </c>
      <c r="CM52" s="98" t="str">
        <f t="shared" si="43"/>
        <v/>
      </c>
      <c r="CN52" s="99"/>
      <c r="CO52" s="100" t="str">
        <f t="shared" si="44"/>
        <v/>
      </c>
      <c r="CP52" s="176" t="str">
        <f t="shared" si="45"/>
        <v/>
      </c>
      <c r="CQ52" s="177"/>
      <c r="CR52" s="183" t="str">
        <f t="shared" si="46"/>
        <v/>
      </c>
      <c r="CS52" s="98" t="str">
        <f t="shared" si="47"/>
        <v/>
      </c>
      <c r="CT52" s="99"/>
      <c r="CU52" s="100" t="str">
        <f t="shared" si="48"/>
        <v/>
      </c>
      <c r="CV52" s="176" t="str">
        <f t="shared" si="49"/>
        <v/>
      </c>
      <c r="CW52" s="177"/>
      <c r="CX52" s="183" t="str">
        <f t="shared" si="50"/>
        <v/>
      </c>
      <c r="CY52" s="98" t="str">
        <f t="shared" si="51"/>
        <v/>
      </c>
      <c r="CZ52" s="99"/>
      <c r="DA52" s="100" t="str">
        <f t="shared" si="52"/>
        <v/>
      </c>
      <c r="DB52" s="176" t="str">
        <f t="shared" si="53"/>
        <v/>
      </c>
      <c r="DC52" s="177"/>
      <c r="DD52" s="183" t="str">
        <f t="shared" si="54"/>
        <v/>
      </c>
      <c r="DE52" s="98" t="str">
        <f t="shared" si="55"/>
        <v/>
      </c>
      <c r="DF52" s="99"/>
      <c r="DG52" s="100" t="str">
        <f t="shared" si="56"/>
        <v/>
      </c>
      <c r="DH52" s="176" t="str">
        <f t="shared" si="57"/>
        <v/>
      </c>
      <c r="DI52" s="177"/>
      <c r="DJ52" s="183" t="str">
        <f t="shared" si="58"/>
        <v/>
      </c>
      <c r="DK52" s="98" t="str">
        <f t="shared" si="59"/>
        <v/>
      </c>
      <c r="DL52" s="99"/>
      <c r="DM52" s="100" t="str">
        <f t="shared" si="60"/>
        <v/>
      </c>
      <c r="DN52" s="176" t="str">
        <f t="shared" si="61"/>
        <v/>
      </c>
      <c r="DO52" s="177"/>
      <c r="DP52" s="183" t="str">
        <f t="shared" si="62"/>
        <v/>
      </c>
      <c r="DQ52" s="98" t="str">
        <f t="shared" si="63"/>
        <v/>
      </c>
      <c r="DR52" s="99"/>
      <c r="DS52" s="100" t="str">
        <f t="shared" si="64"/>
        <v/>
      </c>
      <c r="DT52" s="176" t="str">
        <f t="shared" si="65"/>
        <v/>
      </c>
      <c r="DU52" s="177"/>
      <c r="DV52" s="183" t="str">
        <f t="shared" si="66"/>
        <v/>
      </c>
      <c r="DW52" s="98" t="str">
        <f t="shared" si="67"/>
        <v/>
      </c>
      <c r="DX52" s="99"/>
      <c r="DY52" s="100" t="str">
        <f t="shared" si="68"/>
        <v/>
      </c>
      <c r="DZ52" s="176" t="str">
        <f t="shared" si="69"/>
        <v/>
      </c>
      <c r="EA52" s="177"/>
      <c r="EB52" s="183" t="str">
        <f t="shared" si="70"/>
        <v/>
      </c>
      <c r="EC52" s="98" t="str">
        <f t="shared" si="71"/>
        <v/>
      </c>
      <c r="ED52" s="99"/>
      <c r="EE52" s="100" t="str">
        <f t="shared" si="72"/>
        <v/>
      </c>
      <c r="EF52" s="176" t="str">
        <f t="shared" si="73"/>
        <v/>
      </c>
      <c r="EG52" s="177"/>
      <c r="EH52" s="183" t="str">
        <f t="shared" si="74"/>
        <v/>
      </c>
    </row>
    <row r="53" spans="1:138" s="1" customFormat="1" ht="24" customHeight="1" x14ac:dyDescent="0.25">
      <c r="B53" s="6">
        <f t="shared" si="89"/>
        <v>48</v>
      </c>
      <c r="C53" s="28" t="str">
        <f>IF(Candidatos!C51="","",Candidatos!C51)</f>
        <v/>
      </c>
      <c r="D53" s="12"/>
      <c r="E53" s="49" t="str">
        <f t="shared" si="75"/>
        <v/>
      </c>
      <c r="F53" s="12"/>
      <c r="G53" s="176" t="str">
        <f t="shared" si="90"/>
        <v/>
      </c>
      <c r="H53" s="177"/>
      <c r="I53" s="178" t="str">
        <f t="shared" si="100"/>
        <v/>
      </c>
      <c r="J53" s="12"/>
      <c r="K53" s="98" t="str">
        <f t="shared" si="91"/>
        <v/>
      </c>
      <c r="L53" s="99"/>
      <c r="M53" s="100" t="str">
        <f t="shared" si="77"/>
        <v/>
      </c>
      <c r="N53" s="176" t="str">
        <f t="shared" si="92"/>
        <v/>
      </c>
      <c r="O53" s="177"/>
      <c r="P53" s="183" t="str">
        <f t="shared" si="78"/>
        <v/>
      </c>
      <c r="Q53" s="98" t="str">
        <f t="shared" si="93"/>
        <v/>
      </c>
      <c r="R53" s="99"/>
      <c r="S53" s="100" t="str">
        <f t="shared" si="79"/>
        <v/>
      </c>
      <c r="T53" s="176" t="str">
        <f t="shared" si="94"/>
        <v/>
      </c>
      <c r="U53" s="177"/>
      <c r="V53" s="183" t="str">
        <f t="shared" si="80"/>
        <v/>
      </c>
      <c r="W53" s="266">
        <f t="shared" si="81"/>
        <v>0</v>
      </c>
      <c r="X53" s="98" t="str">
        <f t="shared" si="101"/>
        <v/>
      </c>
      <c r="Y53" s="99"/>
      <c r="Z53" s="100" t="str">
        <f t="shared" si="82"/>
        <v/>
      </c>
      <c r="AA53" s="176" t="str">
        <f t="shared" si="96"/>
        <v/>
      </c>
      <c r="AB53" s="177"/>
      <c r="AC53" s="183" t="str">
        <f t="shared" si="83"/>
        <v/>
      </c>
      <c r="AD53" s="98" t="str">
        <f t="shared" si="102"/>
        <v/>
      </c>
      <c r="AE53" s="99"/>
      <c r="AF53" s="100" t="str">
        <f t="shared" si="84"/>
        <v/>
      </c>
      <c r="AG53" s="176" t="str">
        <f t="shared" si="98"/>
        <v/>
      </c>
      <c r="AH53" s="177"/>
      <c r="AI53" s="183" t="str">
        <f t="shared" si="85"/>
        <v/>
      </c>
      <c r="AJ53" s="98" t="str">
        <f t="shared" si="103"/>
        <v/>
      </c>
      <c r="AK53" s="99"/>
      <c r="AL53" s="100" t="str">
        <f t="shared" si="86"/>
        <v/>
      </c>
      <c r="AM53" s="266">
        <f t="shared" si="87"/>
        <v>0</v>
      </c>
      <c r="AN53" s="176" t="str">
        <f t="shared" si="99"/>
        <v/>
      </c>
      <c r="AO53" s="177"/>
      <c r="AP53" s="183" t="str">
        <f t="shared" si="88"/>
        <v/>
      </c>
      <c r="AQ53" s="98" t="str">
        <f t="shared" si="11"/>
        <v/>
      </c>
      <c r="AR53" s="99"/>
      <c r="AS53" s="100" t="str">
        <f t="shared" si="12"/>
        <v/>
      </c>
      <c r="AT53" s="176" t="str">
        <f t="shared" si="13"/>
        <v/>
      </c>
      <c r="AU53" s="177"/>
      <c r="AV53" s="183" t="str">
        <f t="shared" si="14"/>
        <v/>
      </c>
      <c r="AW53" s="98" t="str">
        <f t="shared" si="15"/>
        <v/>
      </c>
      <c r="AX53" s="99"/>
      <c r="AY53" s="100" t="str">
        <f t="shared" si="16"/>
        <v/>
      </c>
      <c r="AZ53" s="176" t="str">
        <f t="shared" si="17"/>
        <v/>
      </c>
      <c r="BA53" s="177"/>
      <c r="BB53" s="183" t="str">
        <f t="shared" si="18"/>
        <v/>
      </c>
      <c r="BC53" s="98" t="str">
        <f t="shared" si="19"/>
        <v/>
      </c>
      <c r="BD53" s="99"/>
      <c r="BE53" s="100" t="str">
        <f t="shared" si="20"/>
        <v/>
      </c>
      <c r="BF53" s="176" t="str">
        <f t="shared" si="21"/>
        <v/>
      </c>
      <c r="BG53" s="177"/>
      <c r="BH53" s="183" t="str">
        <f t="shared" si="22"/>
        <v/>
      </c>
      <c r="BI53" s="98" t="str">
        <f t="shared" si="23"/>
        <v/>
      </c>
      <c r="BJ53" s="99"/>
      <c r="BK53" s="100" t="str">
        <f t="shared" si="24"/>
        <v/>
      </c>
      <c r="BL53" s="176" t="str">
        <f t="shared" si="25"/>
        <v/>
      </c>
      <c r="BM53" s="177"/>
      <c r="BN53" s="183" t="str">
        <f t="shared" si="26"/>
        <v/>
      </c>
      <c r="BO53" s="98" t="str">
        <f t="shared" si="27"/>
        <v/>
      </c>
      <c r="BP53" s="99"/>
      <c r="BQ53" s="100" t="str">
        <f t="shared" si="28"/>
        <v/>
      </c>
      <c r="BR53" s="176" t="str">
        <f t="shared" si="29"/>
        <v/>
      </c>
      <c r="BS53" s="177"/>
      <c r="BT53" s="183" t="str">
        <f t="shared" si="30"/>
        <v/>
      </c>
      <c r="BU53" s="98" t="str">
        <f t="shared" si="31"/>
        <v/>
      </c>
      <c r="BV53" s="99"/>
      <c r="BW53" s="100" t="str">
        <f t="shared" si="32"/>
        <v/>
      </c>
      <c r="BX53" s="176" t="str">
        <f t="shared" si="33"/>
        <v/>
      </c>
      <c r="BY53" s="177"/>
      <c r="BZ53" s="183" t="str">
        <f t="shared" si="34"/>
        <v/>
      </c>
      <c r="CA53" s="98" t="str">
        <f t="shared" si="35"/>
        <v/>
      </c>
      <c r="CB53" s="99"/>
      <c r="CC53" s="100" t="str">
        <f t="shared" si="36"/>
        <v/>
      </c>
      <c r="CD53" s="176" t="str">
        <f t="shared" si="37"/>
        <v/>
      </c>
      <c r="CE53" s="177"/>
      <c r="CF53" s="183" t="str">
        <f t="shared" si="38"/>
        <v/>
      </c>
      <c r="CG53" s="98" t="str">
        <f t="shared" si="39"/>
        <v/>
      </c>
      <c r="CH53" s="99"/>
      <c r="CI53" s="100" t="str">
        <f t="shared" si="40"/>
        <v/>
      </c>
      <c r="CJ53" s="176" t="str">
        <f t="shared" si="41"/>
        <v/>
      </c>
      <c r="CK53" s="177"/>
      <c r="CL53" s="183" t="str">
        <f t="shared" si="42"/>
        <v/>
      </c>
      <c r="CM53" s="98" t="str">
        <f t="shared" si="43"/>
        <v/>
      </c>
      <c r="CN53" s="99"/>
      <c r="CO53" s="100" t="str">
        <f t="shared" si="44"/>
        <v/>
      </c>
      <c r="CP53" s="176" t="str">
        <f t="shared" si="45"/>
        <v/>
      </c>
      <c r="CQ53" s="177"/>
      <c r="CR53" s="183" t="str">
        <f t="shared" si="46"/>
        <v/>
      </c>
      <c r="CS53" s="98" t="str">
        <f t="shared" si="47"/>
        <v/>
      </c>
      <c r="CT53" s="99"/>
      <c r="CU53" s="100" t="str">
        <f t="shared" si="48"/>
        <v/>
      </c>
      <c r="CV53" s="176" t="str">
        <f t="shared" si="49"/>
        <v/>
      </c>
      <c r="CW53" s="177"/>
      <c r="CX53" s="183" t="str">
        <f t="shared" si="50"/>
        <v/>
      </c>
      <c r="CY53" s="98" t="str">
        <f t="shared" si="51"/>
        <v/>
      </c>
      <c r="CZ53" s="99"/>
      <c r="DA53" s="100" t="str">
        <f t="shared" si="52"/>
        <v/>
      </c>
      <c r="DB53" s="176" t="str">
        <f t="shared" si="53"/>
        <v/>
      </c>
      <c r="DC53" s="177"/>
      <c r="DD53" s="183" t="str">
        <f t="shared" si="54"/>
        <v/>
      </c>
      <c r="DE53" s="98" t="str">
        <f t="shared" si="55"/>
        <v/>
      </c>
      <c r="DF53" s="99"/>
      <c r="DG53" s="100" t="str">
        <f t="shared" si="56"/>
        <v/>
      </c>
      <c r="DH53" s="176" t="str">
        <f t="shared" si="57"/>
        <v/>
      </c>
      <c r="DI53" s="177"/>
      <c r="DJ53" s="183" t="str">
        <f t="shared" si="58"/>
        <v/>
      </c>
      <c r="DK53" s="98" t="str">
        <f t="shared" si="59"/>
        <v/>
      </c>
      <c r="DL53" s="99"/>
      <c r="DM53" s="100" t="str">
        <f t="shared" si="60"/>
        <v/>
      </c>
      <c r="DN53" s="176" t="str">
        <f t="shared" si="61"/>
        <v/>
      </c>
      <c r="DO53" s="177"/>
      <c r="DP53" s="183" t="str">
        <f t="shared" si="62"/>
        <v/>
      </c>
      <c r="DQ53" s="98" t="str">
        <f t="shared" si="63"/>
        <v/>
      </c>
      <c r="DR53" s="99"/>
      <c r="DS53" s="100" t="str">
        <f t="shared" si="64"/>
        <v/>
      </c>
      <c r="DT53" s="176" t="str">
        <f t="shared" si="65"/>
        <v/>
      </c>
      <c r="DU53" s="177"/>
      <c r="DV53" s="183" t="str">
        <f t="shared" si="66"/>
        <v/>
      </c>
      <c r="DW53" s="98" t="str">
        <f t="shared" si="67"/>
        <v/>
      </c>
      <c r="DX53" s="99"/>
      <c r="DY53" s="100" t="str">
        <f t="shared" si="68"/>
        <v/>
      </c>
      <c r="DZ53" s="176" t="str">
        <f t="shared" si="69"/>
        <v/>
      </c>
      <c r="EA53" s="177"/>
      <c r="EB53" s="183" t="str">
        <f t="shared" si="70"/>
        <v/>
      </c>
      <c r="EC53" s="98" t="str">
        <f t="shared" si="71"/>
        <v/>
      </c>
      <c r="ED53" s="99"/>
      <c r="EE53" s="100" t="str">
        <f t="shared" si="72"/>
        <v/>
      </c>
      <c r="EF53" s="176" t="str">
        <f t="shared" si="73"/>
        <v/>
      </c>
      <c r="EG53" s="177"/>
      <c r="EH53" s="183" t="str">
        <f t="shared" si="74"/>
        <v/>
      </c>
    </row>
    <row r="54" spans="1:138" s="1" customFormat="1" ht="24" customHeight="1" x14ac:dyDescent="0.25">
      <c r="B54" s="6">
        <f t="shared" si="89"/>
        <v>49</v>
      </c>
      <c r="C54" s="28" t="str">
        <f>IF(Candidatos!C52="","",Candidatos!C52)</f>
        <v/>
      </c>
      <c r="D54" s="12"/>
      <c r="E54" s="49" t="str">
        <f t="shared" si="75"/>
        <v/>
      </c>
      <c r="F54" s="12"/>
      <c r="G54" s="176" t="str">
        <f t="shared" si="90"/>
        <v/>
      </c>
      <c r="H54" s="177"/>
      <c r="I54" s="178" t="str">
        <f t="shared" si="100"/>
        <v/>
      </c>
      <c r="J54" s="12"/>
      <c r="K54" s="98" t="str">
        <f t="shared" si="91"/>
        <v/>
      </c>
      <c r="L54" s="99"/>
      <c r="M54" s="100" t="str">
        <f t="shared" si="77"/>
        <v/>
      </c>
      <c r="N54" s="176" t="str">
        <f t="shared" si="92"/>
        <v/>
      </c>
      <c r="O54" s="177"/>
      <c r="P54" s="183" t="str">
        <f t="shared" si="78"/>
        <v/>
      </c>
      <c r="Q54" s="98" t="str">
        <f t="shared" si="93"/>
        <v/>
      </c>
      <c r="R54" s="99"/>
      <c r="S54" s="100" t="str">
        <f t="shared" si="79"/>
        <v/>
      </c>
      <c r="T54" s="176" t="str">
        <f t="shared" si="94"/>
        <v/>
      </c>
      <c r="U54" s="177"/>
      <c r="V54" s="183" t="str">
        <f t="shared" si="80"/>
        <v/>
      </c>
      <c r="W54" s="266">
        <f t="shared" si="81"/>
        <v>0</v>
      </c>
      <c r="X54" s="98" t="str">
        <f t="shared" si="101"/>
        <v/>
      </c>
      <c r="Y54" s="99"/>
      <c r="Z54" s="100" t="str">
        <f t="shared" si="82"/>
        <v/>
      </c>
      <c r="AA54" s="176" t="str">
        <f t="shared" si="96"/>
        <v/>
      </c>
      <c r="AB54" s="177"/>
      <c r="AC54" s="183" t="str">
        <f t="shared" si="83"/>
        <v/>
      </c>
      <c r="AD54" s="98" t="str">
        <f t="shared" si="102"/>
        <v/>
      </c>
      <c r="AE54" s="99"/>
      <c r="AF54" s="100" t="str">
        <f t="shared" si="84"/>
        <v/>
      </c>
      <c r="AG54" s="176" t="str">
        <f t="shared" si="98"/>
        <v/>
      </c>
      <c r="AH54" s="177"/>
      <c r="AI54" s="183" t="str">
        <f t="shared" si="85"/>
        <v/>
      </c>
      <c r="AJ54" s="98" t="str">
        <f t="shared" si="103"/>
        <v/>
      </c>
      <c r="AK54" s="99"/>
      <c r="AL54" s="100" t="str">
        <f t="shared" si="86"/>
        <v/>
      </c>
      <c r="AM54" s="266">
        <f t="shared" si="87"/>
        <v>0</v>
      </c>
      <c r="AN54" s="176" t="str">
        <f t="shared" si="99"/>
        <v/>
      </c>
      <c r="AO54" s="177"/>
      <c r="AP54" s="183" t="str">
        <f t="shared" si="88"/>
        <v/>
      </c>
      <c r="AQ54" s="98" t="str">
        <f t="shared" si="11"/>
        <v/>
      </c>
      <c r="AR54" s="99"/>
      <c r="AS54" s="100" t="str">
        <f t="shared" si="12"/>
        <v/>
      </c>
      <c r="AT54" s="176" t="str">
        <f t="shared" si="13"/>
        <v/>
      </c>
      <c r="AU54" s="177"/>
      <c r="AV54" s="183" t="str">
        <f t="shared" si="14"/>
        <v/>
      </c>
      <c r="AW54" s="98" t="str">
        <f t="shared" si="15"/>
        <v/>
      </c>
      <c r="AX54" s="99"/>
      <c r="AY54" s="100" t="str">
        <f t="shared" si="16"/>
        <v/>
      </c>
      <c r="AZ54" s="176" t="str">
        <f t="shared" si="17"/>
        <v/>
      </c>
      <c r="BA54" s="177"/>
      <c r="BB54" s="183" t="str">
        <f t="shared" si="18"/>
        <v/>
      </c>
      <c r="BC54" s="98" t="str">
        <f t="shared" si="19"/>
        <v/>
      </c>
      <c r="BD54" s="99"/>
      <c r="BE54" s="100" t="str">
        <f t="shared" si="20"/>
        <v/>
      </c>
      <c r="BF54" s="176" t="str">
        <f t="shared" si="21"/>
        <v/>
      </c>
      <c r="BG54" s="177"/>
      <c r="BH54" s="183" t="str">
        <f t="shared" si="22"/>
        <v/>
      </c>
      <c r="BI54" s="98" t="str">
        <f t="shared" si="23"/>
        <v/>
      </c>
      <c r="BJ54" s="99"/>
      <c r="BK54" s="100" t="str">
        <f t="shared" si="24"/>
        <v/>
      </c>
      <c r="BL54" s="176" t="str">
        <f t="shared" si="25"/>
        <v/>
      </c>
      <c r="BM54" s="177"/>
      <c r="BN54" s="183" t="str">
        <f t="shared" si="26"/>
        <v/>
      </c>
      <c r="BO54" s="98" t="str">
        <f t="shared" si="27"/>
        <v/>
      </c>
      <c r="BP54" s="99"/>
      <c r="BQ54" s="100" t="str">
        <f t="shared" si="28"/>
        <v/>
      </c>
      <c r="BR54" s="176" t="str">
        <f t="shared" si="29"/>
        <v/>
      </c>
      <c r="BS54" s="177"/>
      <c r="BT54" s="183" t="str">
        <f t="shared" si="30"/>
        <v/>
      </c>
      <c r="BU54" s="98" t="str">
        <f t="shared" si="31"/>
        <v/>
      </c>
      <c r="BV54" s="99"/>
      <c r="BW54" s="100" t="str">
        <f t="shared" si="32"/>
        <v/>
      </c>
      <c r="BX54" s="176" t="str">
        <f t="shared" si="33"/>
        <v/>
      </c>
      <c r="BY54" s="177"/>
      <c r="BZ54" s="183" t="str">
        <f t="shared" si="34"/>
        <v/>
      </c>
      <c r="CA54" s="98" t="str">
        <f t="shared" si="35"/>
        <v/>
      </c>
      <c r="CB54" s="99"/>
      <c r="CC54" s="100" t="str">
        <f t="shared" si="36"/>
        <v/>
      </c>
      <c r="CD54" s="176" t="str">
        <f t="shared" si="37"/>
        <v/>
      </c>
      <c r="CE54" s="177"/>
      <c r="CF54" s="183" t="str">
        <f t="shared" si="38"/>
        <v/>
      </c>
      <c r="CG54" s="98" t="str">
        <f t="shared" si="39"/>
        <v/>
      </c>
      <c r="CH54" s="99"/>
      <c r="CI54" s="100" t="str">
        <f t="shared" si="40"/>
        <v/>
      </c>
      <c r="CJ54" s="176" t="str">
        <f t="shared" si="41"/>
        <v/>
      </c>
      <c r="CK54" s="177"/>
      <c r="CL54" s="183" t="str">
        <f t="shared" si="42"/>
        <v/>
      </c>
      <c r="CM54" s="98" t="str">
        <f t="shared" si="43"/>
        <v/>
      </c>
      <c r="CN54" s="99"/>
      <c r="CO54" s="100" t="str">
        <f t="shared" si="44"/>
        <v/>
      </c>
      <c r="CP54" s="176" t="str">
        <f t="shared" si="45"/>
        <v/>
      </c>
      <c r="CQ54" s="177"/>
      <c r="CR54" s="183" t="str">
        <f t="shared" si="46"/>
        <v/>
      </c>
      <c r="CS54" s="98" t="str">
        <f t="shared" si="47"/>
        <v/>
      </c>
      <c r="CT54" s="99"/>
      <c r="CU54" s="100" t="str">
        <f t="shared" si="48"/>
        <v/>
      </c>
      <c r="CV54" s="176" t="str">
        <f t="shared" si="49"/>
        <v/>
      </c>
      <c r="CW54" s="177"/>
      <c r="CX54" s="183" t="str">
        <f t="shared" si="50"/>
        <v/>
      </c>
      <c r="CY54" s="98" t="str">
        <f t="shared" si="51"/>
        <v/>
      </c>
      <c r="CZ54" s="99"/>
      <c r="DA54" s="100" t="str">
        <f t="shared" si="52"/>
        <v/>
      </c>
      <c r="DB54" s="176" t="str">
        <f t="shared" si="53"/>
        <v/>
      </c>
      <c r="DC54" s="177"/>
      <c r="DD54" s="183" t="str">
        <f t="shared" si="54"/>
        <v/>
      </c>
      <c r="DE54" s="98" t="str">
        <f t="shared" si="55"/>
        <v/>
      </c>
      <c r="DF54" s="99"/>
      <c r="DG54" s="100" t="str">
        <f t="shared" si="56"/>
        <v/>
      </c>
      <c r="DH54" s="176" t="str">
        <f t="shared" si="57"/>
        <v/>
      </c>
      <c r="DI54" s="177"/>
      <c r="DJ54" s="183" t="str">
        <f t="shared" si="58"/>
        <v/>
      </c>
      <c r="DK54" s="98" t="str">
        <f t="shared" si="59"/>
        <v/>
      </c>
      <c r="DL54" s="99"/>
      <c r="DM54" s="100" t="str">
        <f t="shared" si="60"/>
        <v/>
      </c>
      <c r="DN54" s="176" t="str">
        <f t="shared" si="61"/>
        <v/>
      </c>
      <c r="DO54" s="177"/>
      <c r="DP54" s="183" t="str">
        <f t="shared" si="62"/>
        <v/>
      </c>
      <c r="DQ54" s="98" t="str">
        <f t="shared" si="63"/>
        <v/>
      </c>
      <c r="DR54" s="99"/>
      <c r="DS54" s="100" t="str">
        <f t="shared" si="64"/>
        <v/>
      </c>
      <c r="DT54" s="176" t="str">
        <f t="shared" si="65"/>
        <v/>
      </c>
      <c r="DU54" s="177"/>
      <c r="DV54" s="183" t="str">
        <f t="shared" si="66"/>
        <v/>
      </c>
      <c r="DW54" s="98" t="str">
        <f t="shared" si="67"/>
        <v/>
      </c>
      <c r="DX54" s="99"/>
      <c r="DY54" s="100" t="str">
        <f t="shared" si="68"/>
        <v/>
      </c>
      <c r="DZ54" s="176" t="str">
        <f t="shared" si="69"/>
        <v/>
      </c>
      <c r="EA54" s="177"/>
      <c r="EB54" s="183" t="str">
        <f t="shared" si="70"/>
        <v/>
      </c>
      <c r="EC54" s="98" t="str">
        <f t="shared" si="71"/>
        <v/>
      </c>
      <c r="ED54" s="99"/>
      <c r="EE54" s="100" t="str">
        <f t="shared" si="72"/>
        <v/>
      </c>
      <c r="EF54" s="176" t="str">
        <f t="shared" si="73"/>
        <v/>
      </c>
      <c r="EG54" s="177"/>
      <c r="EH54" s="183" t="str">
        <f t="shared" si="74"/>
        <v/>
      </c>
    </row>
    <row r="55" spans="1:138" ht="24" customHeight="1" x14ac:dyDescent="0.25">
      <c r="B55" s="8">
        <f t="shared" si="89"/>
        <v>50</v>
      </c>
      <c r="C55" s="29" t="str">
        <f>IF(Candidatos!C53="","",Candidatos!C53)</f>
        <v/>
      </c>
      <c r="D55" s="14"/>
      <c r="E55" s="50" t="str">
        <f t="shared" si="75"/>
        <v/>
      </c>
      <c r="F55" s="14"/>
      <c r="G55" s="179" t="str">
        <f t="shared" si="90"/>
        <v/>
      </c>
      <c r="H55" s="180"/>
      <c r="I55" s="181" t="str">
        <f t="shared" si="100"/>
        <v/>
      </c>
      <c r="J55" s="14"/>
      <c r="K55" s="101" t="str">
        <f t="shared" si="91"/>
        <v/>
      </c>
      <c r="L55" s="102"/>
      <c r="M55" s="103" t="str">
        <f t="shared" si="77"/>
        <v/>
      </c>
      <c r="N55" s="179" t="str">
        <f t="shared" si="92"/>
        <v/>
      </c>
      <c r="O55" s="180"/>
      <c r="P55" s="184" t="str">
        <f t="shared" si="78"/>
        <v/>
      </c>
      <c r="Q55" s="101" t="str">
        <f t="shared" si="93"/>
        <v/>
      </c>
      <c r="R55" s="102"/>
      <c r="S55" s="103" t="str">
        <f t="shared" si="79"/>
        <v/>
      </c>
      <c r="T55" s="179" t="str">
        <f t="shared" si="94"/>
        <v/>
      </c>
      <c r="U55" s="180"/>
      <c r="V55" s="184" t="str">
        <f t="shared" si="80"/>
        <v/>
      </c>
      <c r="W55" s="267">
        <f t="shared" si="81"/>
        <v>0</v>
      </c>
      <c r="X55" s="101" t="str">
        <f t="shared" si="101"/>
        <v/>
      </c>
      <c r="Y55" s="102"/>
      <c r="Z55" s="103" t="str">
        <f t="shared" si="82"/>
        <v/>
      </c>
      <c r="AA55" s="179" t="str">
        <f t="shared" si="96"/>
        <v/>
      </c>
      <c r="AB55" s="180"/>
      <c r="AC55" s="184" t="str">
        <f t="shared" si="83"/>
        <v/>
      </c>
      <c r="AD55" s="101" t="str">
        <f t="shared" si="102"/>
        <v/>
      </c>
      <c r="AE55" s="102"/>
      <c r="AF55" s="103" t="str">
        <f t="shared" si="84"/>
        <v/>
      </c>
      <c r="AG55" s="179" t="str">
        <f t="shared" si="98"/>
        <v/>
      </c>
      <c r="AH55" s="180"/>
      <c r="AI55" s="184" t="str">
        <f t="shared" si="85"/>
        <v/>
      </c>
      <c r="AJ55" s="101" t="str">
        <f t="shared" si="103"/>
        <v/>
      </c>
      <c r="AK55" s="102"/>
      <c r="AL55" s="103" t="str">
        <f t="shared" si="86"/>
        <v/>
      </c>
      <c r="AM55" s="267">
        <f t="shared" si="87"/>
        <v>0</v>
      </c>
      <c r="AN55" s="179" t="str">
        <f t="shared" si="99"/>
        <v/>
      </c>
      <c r="AO55" s="180"/>
      <c r="AP55" s="184" t="str">
        <f t="shared" si="88"/>
        <v/>
      </c>
      <c r="AQ55" s="101" t="str">
        <f t="shared" si="11"/>
        <v/>
      </c>
      <c r="AR55" s="102"/>
      <c r="AS55" s="103" t="str">
        <f t="shared" si="12"/>
        <v/>
      </c>
      <c r="AT55" s="179" t="str">
        <f t="shared" si="13"/>
        <v/>
      </c>
      <c r="AU55" s="180"/>
      <c r="AV55" s="184" t="str">
        <f t="shared" si="14"/>
        <v/>
      </c>
      <c r="AW55" s="101" t="str">
        <f t="shared" si="15"/>
        <v/>
      </c>
      <c r="AX55" s="102"/>
      <c r="AY55" s="103" t="str">
        <f t="shared" si="16"/>
        <v/>
      </c>
      <c r="AZ55" s="179" t="str">
        <f t="shared" si="17"/>
        <v/>
      </c>
      <c r="BA55" s="180"/>
      <c r="BB55" s="184" t="str">
        <f t="shared" si="18"/>
        <v/>
      </c>
      <c r="BC55" s="101" t="str">
        <f t="shared" si="19"/>
        <v/>
      </c>
      <c r="BD55" s="102"/>
      <c r="BE55" s="103" t="str">
        <f t="shared" si="20"/>
        <v/>
      </c>
      <c r="BF55" s="179" t="str">
        <f t="shared" si="21"/>
        <v/>
      </c>
      <c r="BG55" s="180"/>
      <c r="BH55" s="184" t="str">
        <f t="shared" si="22"/>
        <v/>
      </c>
      <c r="BI55" s="101" t="str">
        <f t="shared" si="23"/>
        <v/>
      </c>
      <c r="BJ55" s="102"/>
      <c r="BK55" s="103" t="str">
        <f t="shared" si="24"/>
        <v/>
      </c>
      <c r="BL55" s="179" t="str">
        <f t="shared" si="25"/>
        <v/>
      </c>
      <c r="BM55" s="180"/>
      <c r="BN55" s="184" t="str">
        <f t="shared" si="26"/>
        <v/>
      </c>
      <c r="BO55" s="101" t="str">
        <f t="shared" si="27"/>
        <v/>
      </c>
      <c r="BP55" s="102"/>
      <c r="BQ55" s="103" t="str">
        <f t="shared" si="28"/>
        <v/>
      </c>
      <c r="BR55" s="179" t="str">
        <f t="shared" si="29"/>
        <v/>
      </c>
      <c r="BS55" s="180"/>
      <c r="BT55" s="184" t="str">
        <f t="shared" si="30"/>
        <v/>
      </c>
      <c r="BU55" s="101" t="str">
        <f t="shared" si="31"/>
        <v/>
      </c>
      <c r="BV55" s="102"/>
      <c r="BW55" s="103" t="str">
        <f t="shared" si="32"/>
        <v/>
      </c>
      <c r="BX55" s="179" t="str">
        <f t="shared" si="33"/>
        <v/>
      </c>
      <c r="BY55" s="180"/>
      <c r="BZ55" s="184" t="str">
        <f t="shared" si="34"/>
        <v/>
      </c>
      <c r="CA55" s="101" t="str">
        <f t="shared" si="35"/>
        <v/>
      </c>
      <c r="CB55" s="102"/>
      <c r="CC55" s="103" t="str">
        <f t="shared" si="36"/>
        <v/>
      </c>
      <c r="CD55" s="179" t="str">
        <f t="shared" si="37"/>
        <v/>
      </c>
      <c r="CE55" s="180"/>
      <c r="CF55" s="184" t="str">
        <f t="shared" si="38"/>
        <v/>
      </c>
      <c r="CG55" s="101" t="str">
        <f t="shared" si="39"/>
        <v/>
      </c>
      <c r="CH55" s="102"/>
      <c r="CI55" s="103" t="str">
        <f t="shared" si="40"/>
        <v/>
      </c>
      <c r="CJ55" s="179" t="str">
        <f t="shared" si="41"/>
        <v/>
      </c>
      <c r="CK55" s="180"/>
      <c r="CL55" s="184" t="str">
        <f t="shared" si="42"/>
        <v/>
      </c>
      <c r="CM55" s="101" t="str">
        <f t="shared" si="43"/>
        <v/>
      </c>
      <c r="CN55" s="102"/>
      <c r="CO55" s="103" t="str">
        <f t="shared" si="44"/>
        <v/>
      </c>
      <c r="CP55" s="179" t="str">
        <f t="shared" si="45"/>
        <v/>
      </c>
      <c r="CQ55" s="180"/>
      <c r="CR55" s="184" t="str">
        <f t="shared" si="46"/>
        <v/>
      </c>
      <c r="CS55" s="101" t="str">
        <f t="shared" si="47"/>
        <v/>
      </c>
      <c r="CT55" s="102"/>
      <c r="CU55" s="103" t="str">
        <f t="shared" si="48"/>
        <v/>
      </c>
      <c r="CV55" s="179" t="str">
        <f t="shared" si="49"/>
        <v/>
      </c>
      <c r="CW55" s="180"/>
      <c r="CX55" s="184" t="str">
        <f t="shared" si="50"/>
        <v/>
      </c>
      <c r="CY55" s="101" t="str">
        <f t="shared" si="51"/>
        <v/>
      </c>
      <c r="CZ55" s="102"/>
      <c r="DA55" s="103" t="str">
        <f t="shared" si="52"/>
        <v/>
      </c>
      <c r="DB55" s="179" t="str">
        <f t="shared" si="53"/>
        <v/>
      </c>
      <c r="DC55" s="180"/>
      <c r="DD55" s="184" t="str">
        <f t="shared" si="54"/>
        <v/>
      </c>
      <c r="DE55" s="101" t="str">
        <f t="shared" si="55"/>
        <v/>
      </c>
      <c r="DF55" s="102"/>
      <c r="DG55" s="103" t="str">
        <f t="shared" si="56"/>
        <v/>
      </c>
      <c r="DH55" s="179" t="str">
        <f t="shared" si="57"/>
        <v/>
      </c>
      <c r="DI55" s="180"/>
      <c r="DJ55" s="184" t="str">
        <f t="shared" si="58"/>
        <v/>
      </c>
      <c r="DK55" s="101" t="str">
        <f t="shared" si="59"/>
        <v/>
      </c>
      <c r="DL55" s="102"/>
      <c r="DM55" s="103" t="str">
        <f t="shared" si="60"/>
        <v/>
      </c>
      <c r="DN55" s="179" t="str">
        <f t="shared" si="61"/>
        <v/>
      </c>
      <c r="DO55" s="180"/>
      <c r="DP55" s="184" t="str">
        <f t="shared" si="62"/>
        <v/>
      </c>
      <c r="DQ55" s="101" t="str">
        <f t="shared" si="63"/>
        <v/>
      </c>
      <c r="DR55" s="102"/>
      <c r="DS55" s="103" t="str">
        <f t="shared" si="64"/>
        <v/>
      </c>
      <c r="DT55" s="179" t="str">
        <f t="shared" si="65"/>
        <v/>
      </c>
      <c r="DU55" s="180"/>
      <c r="DV55" s="184" t="str">
        <f t="shared" si="66"/>
        <v/>
      </c>
      <c r="DW55" s="101" t="str">
        <f t="shared" si="67"/>
        <v/>
      </c>
      <c r="DX55" s="102"/>
      <c r="DY55" s="103" t="str">
        <f t="shared" si="68"/>
        <v/>
      </c>
      <c r="DZ55" s="179" t="str">
        <f t="shared" si="69"/>
        <v/>
      </c>
      <c r="EA55" s="180"/>
      <c r="EB55" s="184" t="str">
        <f t="shared" si="70"/>
        <v/>
      </c>
      <c r="EC55" s="101" t="str">
        <f t="shared" si="71"/>
        <v/>
      </c>
      <c r="ED55" s="102"/>
      <c r="EE55" s="103" t="str">
        <f t="shared" si="72"/>
        <v/>
      </c>
      <c r="EF55" s="179" t="str">
        <f t="shared" si="73"/>
        <v/>
      </c>
      <c r="EG55" s="180"/>
      <c r="EH55" s="184" t="str">
        <f t="shared" si="74"/>
        <v/>
      </c>
    </row>
    <row r="58" spans="1:138" x14ac:dyDescent="0.25">
      <c r="A58" s="2"/>
      <c r="C58" s="2"/>
    </row>
    <row r="59" spans="1:138" x14ac:dyDescent="0.25">
      <c r="A59" s="2"/>
      <c r="C59" s="2"/>
    </row>
    <row r="60" spans="1:138" x14ac:dyDescent="0.25">
      <c r="A60" s="2"/>
      <c r="C60" s="2"/>
    </row>
    <row r="61" spans="1:138" x14ac:dyDescent="0.25">
      <c r="A61" s="2"/>
      <c r="C61" s="2"/>
    </row>
    <row r="62" spans="1:138" x14ac:dyDescent="0.25">
      <c r="A62" s="2"/>
      <c r="C62" s="2"/>
    </row>
  </sheetData>
  <sheetProtection sheet="1" objects="1" scenarios="1"/>
  <protectedRanges>
    <protectedRange sqref="I1:I1048576" name="Intervalo4"/>
    <protectedRange sqref="H1:H1048576 L1:L1048576 O1:O1048576 R1:R1048576 U1:U1048576 Y1:Y1048576 AB1:AB1048576 AE1:AE1048576 AH1:AH1048576 AK1:AK1048576" name="Intervalo1"/>
    <protectedRange sqref="AO1:AO1048576 AR1:AR1048576 AU1:AU1048576 AX1:AX1048576 BA1:BA1048576 BD1:BD1048576 BG1:BG1048576 BJ1:BJ1048576 BM1:BM1048576 BP1:BP1048576 BS1:BS1048576 BV1:BV1048576 BY1:BY1048576 CB1:CB1048576 CE1:CE1048576 CH1:CH1048576 CK1:CK1048576 CN1:CN1048576 CQ1:CQ1048576" name="Intervalo2"/>
    <protectedRange sqref="CT1:CT1048576 CW1:CW1048576 CZ1:CZ1048576 DC1:DC1048576 DF1:DF1048576 DI1:DI1048576 DL1:DL1048576 DO1:DO1048576 DR1:DR1048576 DU1:DU1048576 DX1:DX1048576 EA1:EA1048576 ED1:ED1048576 EG1:EG1048576" name="Intervalo3"/>
  </protectedRanges>
  <mergeCells count="132">
    <mergeCell ref="DZ4:EB4"/>
    <mergeCell ref="AQ4:AS4"/>
    <mergeCell ref="EC4:EE4"/>
    <mergeCell ref="BI4:BK4"/>
    <mergeCell ref="DN4:DP4"/>
    <mergeCell ref="AW4:AY4"/>
    <mergeCell ref="DK4:DM4"/>
    <mergeCell ref="BF4:BH4"/>
    <mergeCell ref="G3:I3"/>
    <mergeCell ref="AG4:AI4"/>
    <mergeCell ref="AA4:AC4"/>
    <mergeCell ref="G4:I4"/>
    <mergeCell ref="K3:M3"/>
    <mergeCell ref="Q3:S3"/>
    <mergeCell ref="X4:Z4"/>
    <mergeCell ref="AD4:AF4"/>
    <mergeCell ref="AJ4:AL4"/>
    <mergeCell ref="K4:M4"/>
    <mergeCell ref="Q4:S4"/>
    <mergeCell ref="T3:V3"/>
    <mergeCell ref="T4:V4"/>
    <mergeCell ref="N3:P3"/>
    <mergeCell ref="N4:P4"/>
    <mergeCell ref="BF3:BH3"/>
    <mergeCell ref="G2:I2"/>
    <mergeCell ref="Q2:S2"/>
    <mergeCell ref="AD2:AF2"/>
    <mergeCell ref="BX2:BZ2"/>
    <mergeCell ref="EC2:EE2"/>
    <mergeCell ref="AQ2:AS2"/>
    <mergeCell ref="BI2:BK2"/>
    <mergeCell ref="DN2:DP2"/>
    <mergeCell ref="AW2:AY2"/>
    <mergeCell ref="DK2:DM2"/>
    <mergeCell ref="BF2:BH2"/>
    <mergeCell ref="DZ2:EB2"/>
    <mergeCell ref="K2:M2"/>
    <mergeCell ref="AT2:AV2"/>
    <mergeCell ref="BR2:BT2"/>
    <mergeCell ref="AJ2:AL2"/>
    <mergeCell ref="AA2:AC2"/>
    <mergeCell ref="AG2:AI2"/>
    <mergeCell ref="X2:Z2"/>
    <mergeCell ref="T2:V2"/>
    <mergeCell ref="N2:P2"/>
    <mergeCell ref="CA2:CC2"/>
    <mergeCell ref="CP2:CR2"/>
    <mergeCell ref="DE2:DG2"/>
    <mergeCell ref="EC3:EE3"/>
    <mergeCell ref="BX3:BZ3"/>
    <mergeCell ref="DZ3:EB3"/>
    <mergeCell ref="AQ3:AS3"/>
    <mergeCell ref="BI3:BK3"/>
    <mergeCell ref="DN3:DP3"/>
    <mergeCell ref="AJ3:AL3"/>
    <mergeCell ref="AT3:AV3"/>
    <mergeCell ref="BR3:BT3"/>
    <mergeCell ref="AW3:AY3"/>
    <mergeCell ref="DK3:DM3"/>
    <mergeCell ref="CA3:CC3"/>
    <mergeCell ref="CP3:CR3"/>
    <mergeCell ref="DE3:DG3"/>
    <mergeCell ref="CV3:CX3"/>
    <mergeCell ref="BU3:BW3"/>
    <mergeCell ref="BX4:BZ4"/>
    <mergeCell ref="AG3:AI3"/>
    <mergeCell ref="AA3:AC3"/>
    <mergeCell ref="X3:Z3"/>
    <mergeCell ref="AD3:AF3"/>
    <mergeCell ref="AT4:AV4"/>
    <mergeCell ref="BR4:BT4"/>
    <mergeCell ref="CV4:CX4"/>
    <mergeCell ref="BC2:BE2"/>
    <mergeCell ref="BC3:BE3"/>
    <mergeCell ref="BC4:BE4"/>
    <mergeCell ref="BL2:BN2"/>
    <mergeCell ref="BL3:BN3"/>
    <mergeCell ref="BL4:BN4"/>
    <mergeCell ref="AN2:AP2"/>
    <mergeCell ref="AN3:AP3"/>
    <mergeCell ref="AN4:AP4"/>
    <mergeCell ref="AZ2:BB2"/>
    <mergeCell ref="AZ3:BB3"/>
    <mergeCell ref="AZ4:BB4"/>
    <mergeCell ref="CY2:DA2"/>
    <mergeCell ref="CY3:DA3"/>
    <mergeCell ref="CY4:DA4"/>
    <mergeCell ref="E2:E5"/>
    <mergeCell ref="C2:C5"/>
    <mergeCell ref="CP4:CR4"/>
    <mergeCell ref="CS2:CU2"/>
    <mergeCell ref="CS3:CU3"/>
    <mergeCell ref="CS4:CU4"/>
    <mergeCell ref="CG2:CI2"/>
    <mergeCell ref="CG3:CI3"/>
    <mergeCell ref="CG4:CI4"/>
    <mergeCell ref="CJ2:CL2"/>
    <mergeCell ref="CJ3:CL3"/>
    <mergeCell ref="CJ4:CL4"/>
    <mergeCell ref="CA4:CC4"/>
    <mergeCell ref="CD2:CF2"/>
    <mergeCell ref="CD3:CF3"/>
    <mergeCell ref="CD4:CF4"/>
    <mergeCell ref="BO2:BQ2"/>
    <mergeCell ref="BO3:BQ3"/>
    <mergeCell ref="BO4:BQ4"/>
    <mergeCell ref="BU2:BW2"/>
    <mergeCell ref="BU4:BW4"/>
    <mergeCell ref="B2:B5"/>
    <mergeCell ref="CM2:CO2"/>
    <mergeCell ref="CM3:CO3"/>
    <mergeCell ref="CM4:CO4"/>
    <mergeCell ref="EF2:EH2"/>
    <mergeCell ref="EF3:EH3"/>
    <mergeCell ref="EF4:EH4"/>
    <mergeCell ref="DQ2:DS2"/>
    <mergeCell ref="DQ3:DS3"/>
    <mergeCell ref="DQ4:DS4"/>
    <mergeCell ref="DW2:DY2"/>
    <mergeCell ref="DW3:DY3"/>
    <mergeCell ref="DW4:DY4"/>
    <mergeCell ref="DT2:DV2"/>
    <mergeCell ref="DT3:DV3"/>
    <mergeCell ref="DT4:DV4"/>
    <mergeCell ref="DB2:DD2"/>
    <mergeCell ref="DB3:DD3"/>
    <mergeCell ref="DB4:DD4"/>
    <mergeCell ref="DH2:DJ2"/>
    <mergeCell ref="DH3:DJ3"/>
    <mergeCell ref="DH4:DJ4"/>
    <mergeCell ref="DE4:DG4"/>
    <mergeCell ref="CV2:CX2"/>
  </mergeCells>
  <conditionalFormatting sqref="C6:C55">
    <cfRule type="duplicateValues" dxfId="8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zoomScale="85" zoomScaleNormal="85" workbookViewId="0">
      <pane xSplit="4" ySplit="4" topLeftCell="E5" activePane="bottomRight" state="frozen"/>
      <selection activeCell="C23" sqref="C23"/>
      <selection pane="topRight" activeCell="C23" sqref="C23"/>
      <selection pane="bottomLeft" activeCell="C23" sqref="C23"/>
      <selection pane="bottomRight" activeCell="G35" sqref="G35"/>
    </sheetView>
  </sheetViews>
  <sheetFormatPr defaultColWidth="9.140625" defaultRowHeight="28.5" customHeight="1" outlineLevelRow="1" x14ac:dyDescent="0.25"/>
  <cols>
    <col min="1" max="1" width="2.28515625" style="46" customWidth="1"/>
    <col min="2" max="2" width="72.5703125" style="60" customWidth="1"/>
    <col min="3" max="3" width="6.42578125" style="47" customWidth="1"/>
    <col min="4" max="4" width="6.85546875" style="110" customWidth="1"/>
    <col min="5" max="5" width="7.140625" style="61" customWidth="1"/>
    <col min="6" max="6" width="7.140625" style="63" customWidth="1"/>
    <col min="7" max="7" width="6.140625" style="64" customWidth="1"/>
    <col min="8" max="8" width="6.140625" style="63" customWidth="1"/>
    <col min="9" max="9" width="6.140625" style="64" customWidth="1"/>
    <col min="10" max="10" width="6.140625" style="63" customWidth="1"/>
    <col min="11" max="11" width="6.140625" style="64" customWidth="1"/>
    <col min="12" max="12" width="6.140625" style="63" customWidth="1"/>
    <col min="13" max="13" width="6.140625" style="64" customWidth="1"/>
    <col min="14" max="14" width="6.140625" style="63" customWidth="1"/>
    <col min="15" max="15" width="6.140625" style="64" customWidth="1"/>
    <col min="16" max="16" width="6.140625" style="63" customWidth="1"/>
    <col min="17" max="17" width="6.140625" style="64" customWidth="1"/>
    <col min="18" max="18" width="6.140625" style="63" customWidth="1"/>
    <col min="19" max="19" width="6.140625" style="64" customWidth="1"/>
    <col min="20" max="20" width="6.140625" style="63" customWidth="1"/>
    <col min="21" max="21" width="6.140625" style="64" customWidth="1"/>
    <col min="22" max="22" width="6.140625" style="63" customWidth="1"/>
    <col min="23" max="23" width="6.140625" style="64" customWidth="1"/>
    <col min="24" max="24" width="6.140625" style="63" customWidth="1"/>
    <col min="25" max="25" width="6.140625" style="64" customWidth="1"/>
    <col min="26" max="26" width="6.140625" style="63" customWidth="1"/>
    <col min="27" max="27" width="6.140625" style="64" customWidth="1"/>
    <col min="28" max="28" width="6.140625" style="63" customWidth="1"/>
    <col min="29" max="29" width="6.140625" style="64" customWidth="1"/>
    <col min="30" max="30" width="6.140625" style="63" customWidth="1"/>
    <col min="31" max="31" width="6.140625" style="64" customWidth="1"/>
    <col min="32" max="32" width="6.140625" style="63" customWidth="1"/>
    <col min="33" max="33" width="6.140625" style="64" customWidth="1"/>
    <col min="34" max="34" width="6.140625" style="63" customWidth="1"/>
    <col min="35" max="35" width="6.140625" style="64" customWidth="1"/>
    <col min="36" max="36" width="6.140625" style="63" customWidth="1"/>
    <col min="37" max="37" width="6.140625" style="64" customWidth="1"/>
    <col min="38" max="38" width="6.140625" style="63" customWidth="1"/>
    <col min="39" max="39" width="6.140625" style="64" customWidth="1"/>
    <col min="40" max="40" width="6.140625" style="63" customWidth="1"/>
    <col min="41" max="41" width="6.140625" style="64" customWidth="1"/>
    <col min="42" max="42" width="6.140625" style="63" customWidth="1"/>
    <col min="43" max="43" width="6.140625" style="64" customWidth="1"/>
    <col min="44" max="44" width="6.140625" style="63" customWidth="1"/>
    <col min="45" max="45" width="6.140625" style="64" customWidth="1"/>
    <col min="46" max="46" width="6.140625" style="63" customWidth="1"/>
    <col min="47" max="47" width="6.140625" style="64" customWidth="1"/>
    <col min="48" max="48" width="6.140625" style="63" customWidth="1"/>
    <col min="49" max="49" width="6.140625" style="64" customWidth="1"/>
    <col min="50" max="50" width="6.140625" style="63" customWidth="1"/>
    <col min="51" max="51" width="6.140625" style="64" customWidth="1"/>
    <col min="52" max="52" width="6.140625" style="63" customWidth="1"/>
    <col min="53" max="53" width="6.140625" style="64" customWidth="1"/>
    <col min="54" max="54" width="6.140625" style="63" customWidth="1"/>
    <col min="55" max="55" width="6.140625" style="64" customWidth="1"/>
    <col min="56" max="56" width="6.140625" style="63" customWidth="1"/>
    <col min="57" max="57" width="6.140625" style="64" customWidth="1"/>
    <col min="58" max="58" width="6.140625" style="63" customWidth="1"/>
    <col min="59" max="59" width="6.140625" style="64" customWidth="1"/>
    <col min="60" max="60" width="6.140625" style="63" customWidth="1"/>
    <col min="61" max="61" width="6.140625" style="64" customWidth="1"/>
    <col min="62" max="62" width="6.140625" style="63" customWidth="1"/>
    <col min="63" max="63" width="6.140625" style="64" customWidth="1"/>
    <col min="64" max="64" width="6.140625" style="63" customWidth="1"/>
    <col min="65" max="65" width="6.140625" style="64" customWidth="1"/>
    <col min="66" max="66" width="6.140625" style="63" customWidth="1"/>
    <col min="67" max="67" width="6.140625" style="64" customWidth="1"/>
    <col min="68" max="68" width="6.140625" style="63" customWidth="1"/>
    <col min="69" max="69" width="6.140625" style="64" customWidth="1"/>
    <col min="70" max="70" width="6.140625" style="63" customWidth="1"/>
    <col min="71" max="71" width="6.140625" style="64" customWidth="1"/>
    <col min="72" max="72" width="6.140625" style="63" customWidth="1"/>
    <col min="73" max="73" width="6.140625" style="64" customWidth="1"/>
    <col min="74" max="74" width="6.140625" style="63" customWidth="1"/>
    <col min="75" max="75" width="6.140625" style="64" customWidth="1"/>
    <col min="76" max="76" width="6.140625" style="63" customWidth="1"/>
    <col min="77" max="77" width="6.140625" style="64" customWidth="1"/>
    <col min="78" max="78" width="6.140625" style="63" customWidth="1"/>
    <col min="79" max="79" width="6.140625" style="64" customWidth="1"/>
    <col min="80" max="80" width="6.140625" style="63" customWidth="1"/>
    <col min="81" max="81" width="6.140625" style="64" customWidth="1"/>
    <col min="82" max="82" width="6.140625" style="63" customWidth="1"/>
    <col min="83" max="83" width="6.140625" style="64" customWidth="1"/>
    <col min="84" max="84" width="6.140625" style="63" customWidth="1"/>
    <col min="85" max="85" width="6.140625" style="64" customWidth="1"/>
    <col min="86" max="86" width="6.140625" style="63" customWidth="1"/>
    <col min="87" max="87" width="6.140625" style="64" customWidth="1"/>
    <col min="88" max="88" width="6.140625" style="63" customWidth="1"/>
    <col min="89" max="89" width="6.140625" style="64" customWidth="1"/>
    <col min="90" max="90" width="6.140625" style="63" customWidth="1"/>
    <col min="91" max="91" width="6.140625" style="64" customWidth="1"/>
    <col min="92" max="92" width="6.140625" style="63" customWidth="1"/>
    <col min="93" max="93" width="6.140625" style="64" customWidth="1"/>
    <col min="94" max="94" width="6.140625" style="63" customWidth="1"/>
    <col min="95" max="95" width="6.140625" style="64" customWidth="1"/>
    <col min="96" max="96" width="6.140625" style="63" customWidth="1"/>
    <col min="97" max="97" width="6.140625" style="64" customWidth="1"/>
    <col min="98" max="98" width="6.140625" style="63" customWidth="1"/>
    <col min="99" max="99" width="6.140625" style="64" customWidth="1"/>
    <col min="100" max="100" width="6.140625" style="63" customWidth="1"/>
    <col min="101" max="101" width="6.140625" style="64" customWidth="1"/>
    <col min="102" max="102" width="6.140625" style="63" customWidth="1"/>
    <col min="103" max="103" width="6.140625" style="64" customWidth="1"/>
    <col min="104" max="104" width="6.140625" style="63" customWidth="1"/>
    <col min="105" max="16384" width="9.140625" style="47"/>
  </cols>
  <sheetData>
    <row r="1" spans="1:105" ht="7.5" customHeight="1" x14ac:dyDescent="0.25">
      <c r="C1" s="46"/>
      <c r="D1" s="109"/>
      <c r="F1" s="62"/>
      <c r="G1" s="61"/>
      <c r="K1" s="61"/>
      <c r="O1" s="61"/>
      <c r="S1" s="61"/>
      <c r="W1" s="61"/>
      <c r="AA1" s="61"/>
      <c r="AE1" s="61"/>
      <c r="AI1" s="61"/>
      <c r="AM1" s="61"/>
      <c r="AQ1" s="61"/>
      <c r="AU1" s="61"/>
      <c r="AY1" s="61"/>
      <c r="BC1" s="61"/>
      <c r="BE1" s="61"/>
      <c r="BG1" s="61"/>
      <c r="BI1" s="61"/>
      <c r="BK1" s="61"/>
      <c r="BM1" s="61"/>
      <c r="BO1" s="61"/>
      <c r="BQ1" s="61"/>
      <c r="BS1" s="61"/>
      <c r="BU1" s="61"/>
      <c r="BW1" s="61"/>
      <c r="BY1" s="61"/>
      <c r="CA1" s="61"/>
      <c r="CC1" s="61"/>
      <c r="CE1" s="61"/>
      <c r="CG1" s="61"/>
      <c r="CI1" s="61"/>
      <c r="CK1" s="61"/>
      <c r="CM1" s="61"/>
      <c r="CO1" s="61"/>
      <c r="CQ1" s="61"/>
      <c r="CS1" s="61"/>
      <c r="CU1" s="61"/>
      <c r="CW1" s="61"/>
      <c r="CY1" s="61"/>
    </row>
    <row r="2" spans="1:105" s="67" customFormat="1" ht="7.5" customHeight="1" x14ac:dyDescent="0.25">
      <c r="A2" s="65"/>
      <c r="B2" s="66"/>
      <c r="D2" s="93"/>
      <c r="E2" s="68"/>
      <c r="F2" s="69" t="str">
        <f>E3</f>
        <v>Exemplo 01</v>
      </c>
      <c r="G2" s="68"/>
      <c r="H2" s="69" t="str">
        <f>G3</f>
        <v>Exemplo 02</v>
      </c>
      <c r="I2" s="68"/>
      <c r="J2" s="69" t="str">
        <f>I3</f>
        <v>Exemplo 03</v>
      </c>
      <c r="K2" s="68"/>
      <c r="L2" s="69" t="str">
        <f>K3</f>
        <v/>
      </c>
      <c r="M2" s="68"/>
      <c r="N2" s="69" t="str">
        <f>M3</f>
        <v/>
      </c>
      <c r="O2" s="68"/>
      <c r="P2" s="69" t="str">
        <f>O3</f>
        <v/>
      </c>
      <c r="Q2" s="68"/>
      <c r="R2" s="69" t="str">
        <f>Q3</f>
        <v/>
      </c>
      <c r="S2" s="68"/>
      <c r="T2" s="69" t="str">
        <f>S3</f>
        <v/>
      </c>
      <c r="U2" s="68"/>
      <c r="V2" s="69" t="str">
        <f>U3</f>
        <v/>
      </c>
      <c r="W2" s="68"/>
      <c r="X2" s="69" t="str">
        <f>W3</f>
        <v/>
      </c>
      <c r="Y2" s="68"/>
      <c r="Z2" s="69" t="str">
        <f>Y3</f>
        <v/>
      </c>
      <c r="AA2" s="68"/>
      <c r="AB2" s="69" t="str">
        <f>AA3</f>
        <v/>
      </c>
      <c r="AC2" s="68"/>
      <c r="AD2" s="69" t="str">
        <f>AC3</f>
        <v/>
      </c>
      <c r="AE2" s="68"/>
      <c r="AF2" s="69" t="str">
        <f>AE3</f>
        <v/>
      </c>
      <c r="AG2" s="68"/>
      <c r="AH2" s="69" t="str">
        <f>AG3</f>
        <v/>
      </c>
      <c r="AI2" s="68"/>
      <c r="AJ2" s="69" t="str">
        <f>AI3</f>
        <v/>
      </c>
      <c r="AK2" s="68"/>
      <c r="AL2" s="69" t="str">
        <f>AK3</f>
        <v/>
      </c>
      <c r="AM2" s="68"/>
      <c r="AN2" s="69" t="str">
        <f>AM3</f>
        <v/>
      </c>
      <c r="AO2" s="68"/>
      <c r="AP2" s="69" t="str">
        <f>AO3</f>
        <v/>
      </c>
      <c r="AQ2" s="68"/>
      <c r="AR2" s="69" t="str">
        <f>AQ3</f>
        <v/>
      </c>
      <c r="AS2" s="68"/>
      <c r="AT2" s="69" t="str">
        <f>AS3</f>
        <v/>
      </c>
      <c r="AU2" s="68"/>
      <c r="AV2" s="69" t="str">
        <f>AU3</f>
        <v/>
      </c>
      <c r="AW2" s="68"/>
      <c r="AX2" s="69" t="str">
        <f>AW3</f>
        <v/>
      </c>
      <c r="AY2" s="68"/>
      <c r="AZ2" s="69" t="str">
        <f>AY3</f>
        <v/>
      </c>
      <c r="BA2" s="68"/>
      <c r="BB2" s="69" t="str">
        <f>BA3</f>
        <v/>
      </c>
      <c r="BC2" s="68"/>
      <c r="BD2" s="69" t="str">
        <f>BC3</f>
        <v/>
      </c>
      <c r="BE2" s="68"/>
      <c r="BF2" s="69" t="str">
        <f>BE3</f>
        <v/>
      </c>
      <c r="BG2" s="68"/>
      <c r="BH2" s="69" t="str">
        <f>BG3</f>
        <v/>
      </c>
      <c r="BI2" s="68"/>
      <c r="BJ2" s="69" t="str">
        <f>BI3</f>
        <v/>
      </c>
      <c r="BK2" s="68"/>
      <c r="BL2" s="69" t="str">
        <f>BK3</f>
        <v/>
      </c>
      <c r="BM2" s="68"/>
      <c r="BN2" s="69" t="str">
        <f>BM3</f>
        <v/>
      </c>
      <c r="BO2" s="68"/>
      <c r="BP2" s="69" t="str">
        <f>BO3</f>
        <v/>
      </c>
      <c r="BQ2" s="68"/>
      <c r="BR2" s="69" t="str">
        <f>BQ3</f>
        <v/>
      </c>
      <c r="BS2" s="68"/>
      <c r="BT2" s="69" t="str">
        <f>BS3</f>
        <v/>
      </c>
      <c r="BU2" s="68"/>
      <c r="BV2" s="69" t="str">
        <f>BU3</f>
        <v/>
      </c>
      <c r="BW2" s="68"/>
      <c r="BX2" s="69" t="str">
        <f>BW3</f>
        <v/>
      </c>
      <c r="BY2" s="68"/>
      <c r="BZ2" s="69" t="str">
        <f>BY3</f>
        <v/>
      </c>
      <c r="CA2" s="68"/>
      <c r="CB2" s="69" t="str">
        <f>CA3</f>
        <v/>
      </c>
      <c r="CC2" s="68"/>
      <c r="CD2" s="69" t="str">
        <f>CC3</f>
        <v/>
      </c>
      <c r="CE2" s="68"/>
      <c r="CF2" s="69" t="str">
        <f>CE3</f>
        <v/>
      </c>
      <c r="CG2" s="68"/>
      <c r="CH2" s="69" t="str">
        <f>CG3</f>
        <v/>
      </c>
      <c r="CI2" s="68"/>
      <c r="CJ2" s="69" t="str">
        <f>CI3</f>
        <v/>
      </c>
      <c r="CK2" s="68"/>
      <c r="CL2" s="69" t="str">
        <f>CK3</f>
        <v/>
      </c>
      <c r="CM2" s="68"/>
      <c r="CN2" s="69" t="str">
        <f>CM3</f>
        <v/>
      </c>
      <c r="CO2" s="68"/>
      <c r="CP2" s="69" t="str">
        <f>CO3</f>
        <v/>
      </c>
      <c r="CQ2" s="68"/>
      <c r="CR2" s="69" t="str">
        <f>CQ3</f>
        <v/>
      </c>
      <c r="CS2" s="68"/>
      <c r="CT2" s="69" t="str">
        <f>CS3</f>
        <v/>
      </c>
      <c r="CU2" s="68"/>
      <c r="CV2" s="69" t="str">
        <f>CU3</f>
        <v/>
      </c>
      <c r="CW2" s="68"/>
      <c r="CX2" s="69" t="str">
        <f>CW3</f>
        <v/>
      </c>
      <c r="CY2" s="68"/>
      <c r="CZ2" s="69" t="str">
        <f>CY3</f>
        <v/>
      </c>
    </row>
    <row r="3" spans="1:105" s="71" customFormat="1" ht="69" customHeight="1" x14ac:dyDescent="0.25">
      <c r="A3" s="70"/>
      <c r="B3" s="307" t="s">
        <v>12</v>
      </c>
      <c r="C3" s="305" t="s">
        <v>13</v>
      </c>
      <c r="D3" s="303" t="s">
        <v>14</v>
      </c>
      <c r="E3" s="301" t="str">
        <f>IF(Candidatos!$C4="","",Candidatos!$C4)</f>
        <v>Exemplo 01</v>
      </c>
      <c r="F3" s="302"/>
      <c r="G3" s="296" t="str">
        <f>IF(Candidatos!$C5="","",Candidatos!$C5)</f>
        <v>Exemplo 02</v>
      </c>
      <c r="H3" s="296"/>
      <c r="I3" s="296" t="str">
        <f>IF(Candidatos!$C6="","",Candidatos!$C6)</f>
        <v>Exemplo 03</v>
      </c>
      <c r="J3" s="296"/>
      <c r="K3" s="296" t="str">
        <f>IF(Candidatos!$C7="","",Candidatos!$C7)</f>
        <v/>
      </c>
      <c r="L3" s="296"/>
      <c r="M3" s="296" t="str">
        <f>IF(Candidatos!$C8="","",Candidatos!$C8)</f>
        <v/>
      </c>
      <c r="N3" s="296"/>
      <c r="O3" s="296" t="str">
        <f>IF(Candidatos!$C9="","",Candidatos!$C9)</f>
        <v/>
      </c>
      <c r="P3" s="296"/>
      <c r="Q3" s="296" t="str">
        <f>IF(Candidatos!$C10="","",Candidatos!$C10)</f>
        <v/>
      </c>
      <c r="R3" s="296"/>
      <c r="S3" s="296" t="str">
        <f>IF(Candidatos!$C11="","",Candidatos!$C11)</f>
        <v/>
      </c>
      <c r="T3" s="296"/>
      <c r="U3" s="296" t="str">
        <f>IF(Candidatos!$C12="","",Candidatos!$C12)</f>
        <v/>
      </c>
      <c r="V3" s="296"/>
      <c r="W3" s="296" t="str">
        <f>IF(Candidatos!$C13="","",Candidatos!$C13)</f>
        <v/>
      </c>
      <c r="X3" s="296"/>
      <c r="Y3" s="296" t="str">
        <f>IF(Candidatos!$C14="","",Candidatos!$C14)</f>
        <v/>
      </c>
      <c r="Z3" s="296"/>
      <c r="AA3" s="296" t="str">
        <f>IF(Candidatos!$C15="","",Candidatos!$C15)</f>
        <v/>
      </c>
      <c r="AB3" s="296"/>
      <c r="AC3" s="296" t="str">
        <f>IF(Candidatos!$C16="","",Candidatos!$C16)</f>
        <v/>
      </c>
      <c r="AD3" s="296"/>
      <c r="AE3" s="296" t="str">
        <f>IF(Candidatos!$C17="","",Candidatos!$C17)</f>
        <v/>
      </c>
      <c r="AF3" s="296"/>
      <c r="AG3" s="296" t="str">
        <f>IF(Candidatos!$C18="","",Candidatos!$C18)</f>
        <v/>
      </c>
      <c r="AH3" s="296"/>
      <c r="AI3" s="296" t="str">
        <f>IF(Candidatos!$C19="","",Candidatos!$C19)</f>
        <v/>
      </c>
      <c r="AJ3" s="296"/>
      <c r="AK3" s="296" t="str">
        <f>IF(Candidatos!$C20="","",Candidatos!$C20)</f>
        <v/>
      </c>
      <c r="AL3" s="296"/>
      <c r="AM3" s="296" t="str">
        <f>IF(Candidatos!$C21="","",Candidatos!$C21)</f>
        <v/>
      </c>
      <c r="AN3" s="296"/>
      <c r="AO3" s="296" t="str">
        <f>IF(Candidatos!$C22="","",Candidatos!$C22)</f>
        <v/>
      </c>
      <c r="AP3" s="296"/>
      <c r="AQ3" s="296" t="str">
        <f>IF(Candidatos!$C23="","",Candidatos!$C23)</f>
        <v/>
      </c>
      <c r="AR3" s="296"/>
      <c r="AS3" s="296" t="str">
        <f>IF(Candidatos!$C24="","",Candidatos!$C24)</f>
        <v/>
      </c>
      <c r="AT3" s="296"/>
      <c r="AU3" s="296" t="str">
        <f>IF(Candidatos!$C25="","",Candidatos!$C25)</f>
        <v/>
      </c>
      <c r="AV3" s="296"/>
      <c r="AW3" s="296" t="str">
        <f>IF(Candidatos!$C26="","",Candidatos!$C26)</f>
        <v/>
      </c>
      <c r="AX3" s="296"/>
      <c r="AY3" s="296" t="str">
        <f>IF(Candidatos!$C27="","",Candidatos!$C27)</f>
        <v/>
      </c>
      <c r="AZ3" s="296"/>
      <c r="BA3" s="296" t="str">
        <f>IF(Candidatos!$C28="","",Candidatos!$C28)</f>
        <v/>
      </c>
      <c r="BB3" s="296"/>
      <c r="BC3" s="296" t="str">
        <f>IF(Candidatos!$C29="","",Candidatos!$C29)</f>
        <v/>
      </c>
      <c r="BD3" s="296"/>
      <c r="BE3" s="296" t="str">
        <f>IF(Candidatos!$C30="","",Candidatos!$C30)</f>
        <v/>
      </c>
      <c r="BF3" s="296"/>
      <c r="BG3" s="296" t="str">
        <f>IF(Candidatos!$C31="","",Candidatos!$C31)</f>
        <v/>
      </c>
      <c r="BH3" s="296"/>
      <c r="BI3" s="296" t="str">
        <f>IF(Candidatos!$C32="","",Candidatos!$C32)</f>
        <v/>
      </c>
      <c r="BJ3" s="296"/>
      <c r="BK3" s="296" t="str">
        <f>IF(Candidatos!$C33="","",Candidatos!$C33)</f>
        <v/>
      </c>
      <c r="BL3" s="296"/>
      <c r="BM3" s="296" t="str">
        <f>IF(Candidatos!$C34="","",Candidatos!$C34)</f>
        <v/>
      </c>
      <c r="BN3" s="296"/>
      <c r="BO3" s="296" t="str">
        <f>IF(Candidatos!$C35="","",Candidatos!$C35)</f>
        <v/>
      </c>
      <c r="BP3" s="296"/>
      <c r="BQ3" s="296" t="str">
        <f>IF(Candidatos!$C36="","",Candidatos!$C36)</f>
        <v/>
      </c>
      <c r="BR3" s="296"/>
      <c r="BS3" s="296" t="str">
        <f>IF(Candidatos!$C37="","",Candidatos!$C37)</f>
        <v/>
      </c>
      <c r="BT3" s="296"/>
      <c r="BU3" s="296" t="str">
        <f>IF(Candidatos!$C38="","",Candidatos!$C38)</f>
        <v/>
      </c>
      <c r="BV3" s="296"/>
      <c r="BW3" s="296" t="str">
        <f>IF(Candidatos!$C39="","",Candidatos!$C39)</f>
        <v/>
      </c>
      <c r="BX3" s="296"/>
      <c r="BY3" s="296" t="str">
        <f>IF(Candidatos!$C40="","",Candidatos!$C40)</f>
        <v/>
      </c>
      <c r="BZ3" s="296"/>
      <c r="CA3" s="296" t="str">
        <f>IF(Candidatos!$C41="","",Candidatos!$C41)</f>
        <v/>
      </c>
      <c r="CB3" s="296"/>
      <c r="CC3" s="296" t="str">
        <f>IF(Candidatos!$C42="","",Candidatos!$C42)</f>
        <v/>
      </c>
      <c r="CD3" s="296"/>
      <c r="CE3" s="296" t="str">
        <f>IF(Candidatos!$C43="","",Candidatos!$C43)</f>
        <v/>
      </c>
      <c r="CF3" s="296"/>
      <c r="CG3" s="296" t="str">
        <f>IF(Candidatos!$C44="","",Candidatos!$C44)</f>
        <v/>
      </c>
      <c r="CH3" s="296"/>
      <c r="CI3" s="296" t="str">
        <f>IF(Candidatos!$C45="","",Candidatos!$C45)</f>
        <v/>
      </c>
      <c r="CJ3" s="296"/>
      <c r="CK3" s="296" t="str">
        <f>IF(Candidatos!$C46="","",Candidatos!$C46)</f>
        <v/>
      </c>
      <c r="CL3" s="296"/>
      <c r="CM3" s="296" t="str">
        <f>IF(Candidatos!$C47="","",Candidatos!$C47)</f>
        <v/>
      </c>
      <c r="CN3" s="296"/>
      <c r="CO3" s="296" t="str">
        <f>IF(Candidatos!$C48="","",Candidatos!$C48)</f>
        <v/>
      </c>
      <c r="CP3" s="296"/>
      <c r="CQ3" s="296" t="str">
        <f>IF(Candidatos!$C49="","",Candidatos!$C49)</f>
        <v/>
      </c>
      <c r="CR3" s="296"/>
      <c r="CS3" s="296" t="str">
        <f>IF(Candidatos!$C50="","",Candidatos!$C50)</f>
        <v/>
      </c>
      <c r="CT3" s="296"/>
      <c r="CU3" s="296" t="str">
        <f>IF(Candidatos!$C51="","",Candidatos!$C51)</f>
        <v/>
      </c>
      <c r="CV3" s="296"/>
      <c r="CW3" s="296" t="str">
        <f>IF(Candidatos!$C52="","",Candidatos!$C52)</f>
        <v/>
      </c>
      <c r="CX3" s="296"/>
      <c r="CY3" s="296" t="str">
        <f>IF(Candidatos!$C53="","",Candidatos!$C53)</f>
        <v/>
      </c>
      <c r="CZ3" s="297"/>
      <c r="DA3" s="258"/>
    </row>
    <row r="4" spans="1:105" s="74" customFormat="1" ht="46.5" customHeight="1" x14ac:dyDescent="0.25">
      <c r="A4" s="72"/>
      <c r="B4" s="308"/>
      <c r="C4" s="306"/>
      <c r="D4" s="304"/>
      <c r="E4" s="73" t="s">
        <v>15</v>
      </c>
      <c r="F4" s="39" t="s">
        <v>16</v>
      </c>
      <c r="G4" s="39" t="s">
        <v>15</v>
      </c>
      <c r="H4" s="39" t="s">
        <v>16</v>
      </c>
      <c r="I4" s="39" t="s">
        <v>15</v>
      </c>
      <c r="J4" s="39" t="s">
        <v>16</v>
      </c>
      <c r="K4" s="39" t="s">
        <v>15</v>
      </c>
      <c r="L4" s="39" t="s">
        <v>16</v>
      </c>
      <c r="M4" s="39" t="s">
        <v>15</v>
      </c>
      <c r="N4" s="39" t="s">
        <v>16</v>
      </c>
      <c r="O4" s="39" t="s">
        <v>15</v>
      </c>
      <c r="P4" s="39" t="s">
        <v>16</v>
      </c>
      <c r="Q4" s="39" t="s">
        <v>15</v>
      </c>
      <c r="R4" s="39" t="s">
        <v>16</v>
      </c>
      <c r="S4" s="39" t="s">
        <v>15</v>
      </c>
      <c r="T4" s="39" t="s">
        <v>16</v>
      </c>
      <c r="U4" s="39" t="s">
        <v>15</v>
      </c>
      <c r="V4" s="39" t="s">
        <v>16</v>
      </c>
      <c r="W4" s="39" t="s">
        <v>15</v>
      </c>
      <c r="X4" s="39" t="s">
        <v>16</v>
      </c>
      <c r="Y4" s="39" t="s">
        <v>15</v>
      </c>
      <c r="Z4" s="39" t="s">
        <v>16</v>
      </c>
      <c r="AA4" s="39" t="s">
        <v>15</v>
      </c>
      <c r="AB4" s="39" t="s">
        <v>16</v>
      </c>
      <c r="AC4" s="39" t="s">
        <v>15</v>
      </c>
      <c r="AD4" s="39" t="s">
        <v>16</v>
      </c>
      <c r="AE4" s="39" t="s">
        <v>15</v>
      </c>
      <c r="AF4" s="39" t="s">
        <v>16</v>
      </c>
      <c r="AG4" s="39" t="s">
        <v>15</v>
      </c>
      <c r="AH4" s="39" t="s">
        <v>16</v>
      </c>
      <c r="AI4" s="39" t="s">
        <v>15</v>
      </c>
      <c r="AJ4" s="39" t="s">
        <v>16</v>
      </c>
      <c r="AK4" s="39" t="s">
        <v>15</v>
      </c>
      <c r="AL4" s="39" t="s">
        <v>16</v>
      </c>
      <c r="AM4" s="39" t="s">
        <v>15</v>
      </c>
      <c r="AN4" s="39" t="s">
        <v>16</v>
      </c>
      <c r="AO4" s="39" t="s">
        <v>15</v>
      </c>
      <c r="AP4" s="39" t="s">
        <v>16</v>
      </c>
      <c r="AQ4" s="39" t="s">
        <v>15</v>
      </c>
      <c r="AR4" s="39" t="s">
        <v>16</v>
      </c>
      <c r="AS4" s="39" t="s">
        <v>15</v>
      </c>
      <c r="AT4" s="39" t="s">
        <v>16</v>
      </c>
      <c r="AU4" s="39" t="s">
        <v>15</v>
      </c>
      <c r="AV4" s="39" t="s">
        <v>16</v>
      </c>
      <c r="AW4" s="39" t="s">
        <v>15</v>
      </c>
      <c r="AX4" s="39" t="s">
        <v>16</v>
      </c>
      <c r="AY4" s="39" t="s">
        <v>15</v>
      </c>
      <c r="AZ4" s="39" t="s">
        <v>16</v>
      </c>
      <c r="BA4" s="39" t="s">
        <v>15</v>
      </c>
      <c r="BB4" s="39" t="s">
        <v>16</v>
      </c>
      <c r="BC4" s="39" t="s">
        <v>15</v>
      </c>
      <c r="BD4" s="39" t="s">
        <v>16</v>
      </c>
      <c r="BE4" s="39" t="s">
        <v>15</v>
      </c>
      <c r="BF4" s="39" t="s">
        <v>16</v>
      </c>
      <c r="BG4" s="39" t="s">
        <v>15</v>
      </c>
      <c r="BH4" s="39" t="s">
        <v>16</v>
      </c>
      <c r="BI4" s="39" t="s">
        <v>15</v>
      </c>
      <c r="BJ4" s="39" t="s">
        <v>16</v>
      </c>
      <c r="BK4" s="39" t="s">
        <v>15</v>
      </c>
      <c r="BL4" s="39" t="s">
        <v>16</v>
      </c>
      <c r="BM4" s="39" t="s">
        <v>15</v>
      </c>
      <c r="BN4" s="39" t="s">
        <v>16</v>
      </c>
      <c r="BO4" s="39" t="s">
        <v>15</v>
      </c>
      <c r="BP4" s="39" t="s">
        <v>16</v>
      </c>
      <c r="BQ4" s="39" t="s">
        <v>15</v>
      </c>
      <c r="BR4" s="39" t="s">
        <v>16</v>
      </c>
      <c r="BS4" s="39" t="s">
        <v>15</v>
      </c>
      <c r="BT4" s="39" t="s">
        <v>16</v>
      </c>
      <c r="BU4" s="39" t="s">
        <v>15</v>
      </c>
      <c r="BV4" s="39" t="s">
        <v>16</v>
      </c>
      <c r="BW4" s="39" t="s">
        <v>15</v>
      </c>
      <c r="BX4" s="39" t="s">
        <v>16</v>
      </c>
      <c r="BY4" s="39" t="s">
        <v>15</v>
      </c>
      <c r="BZ4" s="39" t="s">
        <v>16</v>
      </c>
      <c r="CA4" s="39" t="s">
        <v>15</v>
      </c>
      <c r="CB4" s="39" t="s">
        <v>16</v>
      </c>
      <c r="CC4" s="39" t="s">
        <v>15</v>
      </c>
      <c r="CD4" s="39" t="s">
        <v>16</v>
      </c>
      <c r="CE4" s="39" t="s">
        <v>15</v>
      </c>
      <c r="CF4" s="39" t="s">
        <v>16</v>
      </c>
      <c r="CG4" s="39" t="s">
        <v>15</v>
      </c>
      <c r="CH4" s="39" t="s">
        <v>16</v>
      </c>
      <c r="CI4" s="39" t="s">
        <v>15</v>
      </c>
      <c r="CJ4" s="39" t="s">
        <v>16</v>
      </c>
      <c r="CK4" s="39" t="s">
        <v>15</v>
      </c>
      <c r="CL4" s="39" t="s">
        <v>16</v>
      </c>
      <c r="CM4" s="39" t="s">
        <v>15</v>
      </c>
      <c r="CN4" s="39" t="s">
        <v>16</v>
      </c>
      <c r="CO4" s="39" t="s">
        <v>15</v>
      </c>
      <c r="CP4" s="39" t="s">
        <v>16</v>
      </c>
      <c r="CQ4" s="39" t="s">
        <v>15</v>
      </c>
      <c r="CR4" s="39" t="s">
        <v>16</v>
      </c>
      <c r="CS4" s="39" t="s">
        <v>15</v>
      </c>
      <c r="CT4" s="39" t="s">
        <v>16</v>
      </c>
      <c r="CU4" s="39" t="s">
        <v>15</v>
      </c>
      <c r="CV4" s="39" t="s">
        <v>16</v>
      </c>
      <c r="CW4" s="39" t="s">
        <v>15</v>
      </c>
      <c r="CX4" s="39" t="s">
        <v>16</v>
      </c>
      <c r="CY4" s="39" t="s">
        <v>15</v>
      </c>
      <c r="CZ4" s="257" t="s">
        <v>16</v>
      </c>
      <c r="DA4" s="259"/>
    </row>
    <row r="5" spans="1:105" s="46" customFormat="1" ht="28.5" customHeight="1" x14ac:dyDescent="0.25">
      <c r="B5" s="51" t="s">
        <v>0</v>
      </c>
      <c r="C5" s="52">
        <v>40</v>
      </c>
      <c r="D5" s="227">
        <v>40</v>
      </c>
      <c r="E5" s="75">
        <v>1</v>
      </c>
      <c r="F5" s="36">
        <f>IF(E5="","",IF(E5*$C5&gt;$D5,$D5,E5*$C5))</f>
        <v>40</v>
      </c>
      <c r="G5" s="76">
        <v>1</v>
      </c>
      <c r="H5" s="40">
        <f t="shared" ref="H5:H20" si="0">IF(G5="","",IF(G5*$C5&gt;$D5,$D5,G5*$C5))</f>
        <v>40</v>
      </c>
      <c r="I5" s="77">
        <v>1</v>
      </c>
      <c r="J5" s="43">
        <f t="shared" ref="J5:J20" si="1">IF(I5="","",IF(I5*$C5&gt;$D5,$D5,I5*$C5))</f>
        <v>40</v>
      </c>
      <c r="K5" s="76"/>
      <c r="L5" s="40" t="str">
        <f t="shared" ref="L5:L20" si="2">IF(K5="","",IF(K5*$C5&gt;$D5,$D5,K5*$C5))</f>
        <v/>
      </c>
      <c r="M5" s="77"/>
      <c r="N5" s="43" t="str">
        <f t="shared" ref="N5:N20" si="3">IF(M5="","",IF(M5*$C5&gt;$D5,$D5,M5*$C5))</f>
        <v/>
      </c>
      <c r="O5" s="76"/>
      <c r="P5" s="40" t="str">
        <f t="shared" ref="P5:P20" si="4">IF(O5="","",IF(O5*$C5&gt;$D5,$D5,O5*$C5))</f>
        <v/>
      </c>
      <c r="Q5" s="77"/>
      <c r="R5" s="43" t="str">
        <f t="shared" ref="R5:R20" si="5">IF(Q5="","",IF(Q5*$C5&gt;$D5,$D5,Q5*$C5))</f>
        <v/>
      </c>
      <c r="S5" s="76"/>
      <c r="T5" s="40" t="str">
        <f t="shared" ref="T5:T20" si="6">IF(S5="","",IF(S5*$C5&gt;$D5,$D5,S5*$C5))</f>
        <v/>
      </c>
      <c r="U5" s="77"/>
      <c r="V5" s="43" t="str">
        <f t="shared" ref="V5:V20" si="7">IF(U5="","",IF(U5*$C5&gt;$D5,$D5,U5*$C5))</f>
        <v/>
      </c>
      <c r="W5" s="76"/>
      <c r="X5" s="40" t="str">
        <f t="shared" ref="X5:X20" si="8">IF(W5="","",IF(W5*$C5&gt;$D5,$D5,W5*$C5))</f>
        <v/>
      </c>
      <c r="Y5" s="77"/>
      <c r="Z5" s="43" t="str">
        <f t="shared" ref="Z5:Z20" si="9">IF(Y5="","",IF(Y5*$C5&gt;$D5,$D5,Y5*$C5))</f>
        <v/>
      </c>
      <c r="AA5" s="76"/>
      <c r="AB5" s="40" t="str">
        <f t="shared" ref="AB5:AB20" si="10">IF(AA5="","",IF(AA5*$C5&gt;$D5,$D5,AA5*$C5))</f>
        <v/>
      </c>
      <c r="AC5" s="77"/>
      <c r="AD5" s="43" t="str">
        <f t="shared" ref="AD5:AD20" si="11">IF(AC5="","",IF(AC5*$C5&gt;$D5,$D5,AC5*$C5))</f>
        <v/>
      </c>
      <c r="AE5" s="76"/>
      <c r="AF5" s="40" t="str">
        <f t="shared" ref="AF5:AF20" si="12">IF(AE5="","",IF(AE5*$C5&gt;$D5,$D5,AE5*$C5))</f>
        <v/>
      </c>
      <c r="AG5" s="77"/>
      <c r="AH5" s="43" t="str">
        <f t="shared" ref="AH5:AH20" si="13">IF(AG5="","",IF(AG5*$C5&gt;$D5,$D5,AG5*$C5))</f>
        <v/>
      </c>
      <c r="AI5" s="76"/>
      <c r="AJ5" s="40" t="str">
        <f t="shared" ref="AJ5:AJ20" si="14">IF(AI5="","",IF(AI5*$C5&gt;$D5,$D5,AI5*$C5))</f>
        <v/>
      </c>
      <c r="AK5" s="77"/>
      <c r="AL5" s="43" t="str">
        <f t="shared" ref="AL5:AL20" si="15">IF(AK5="","",IF(AK5*$C5&gt;$D5,$D5,AK5*$C5))</f>
        <v/>
      </c>
      <c r="AM5" s="76"/>
      <c r="AN5" s="40" t="str">
        <f t="shared" ref="AN5:AN20" si="16">IF(AM5="","",IF(AM5*$C5&gt;$D5,$D5,AM5*$C5))</f>
        <v/>
      </c>
      <c r="AO5" s="77"/>
      <c r="AP5" s="43" t="str">
        <f t="shared" ref="AP5:AP20" si="17">IF(AO5="","",IF(AO5*$C5&gt;$D5,$D5,AO5*$C5))</f>
        <v/>
      </c>
      <c r="AQ5" s="76"/>
      <c r="AR5" s="40" t="str">
        <f t="shared" ref="AR5:AR20" si="18">IF(AQ5="","",IF(AQ5*$C5&gt;$D5,$D5,AQ5*$C5))</f>
        <v/>
      </c>
      <c r="AS5" s="77"/>
      <c r="AT5" s="43" t="str">
        <f t="shared" ref="AT5:AT20" si="19">IF(AS5="","",IF(AS5*$C5&gt;$D5,$D5,AS5*$C5))</f>
        <v/>
      </c>
      <c r="AU5" s="76"/>
      <c r="AV5" s="40" t="str">
        <f t="shared" ref="AV5:AV20" si="20">IF(AU5="","",IF(AU5*$C5&gt;$D5,$D5,AU5*$C5))</f>
        <v/>
      </c>
      <c r="AW5" s="77"/>
      <c r="AX5" s="43" t="str">
        <f t="shared" ref="AX5:AX20" si="21">IF(AW5="","",IF(AW5*$C5&gt;$D5,$D5,AW5*$C5))</f>
        <v/>
      </c>
      <c r="AY5" s="76"/>
      <c r="AZ5" s="40" t="str">
        <f t="shared" ref="AZ5:AZ20" si="22">IF(AY5="","",IF(AY5*$C5&gt;$D5,$D5,AY5*$C5))</f>
        <v/>
      </c>
      <c r="BA5" s="77"/>
      <c r="BB5" s="43" t="str">
        <f t="shared" ref="BB5:BB20" si="23">IF(BA5="","",IF(BA5*$C5&gt;$D5,$D5,BA5*$C5))</f>
        <v/>
      </c>
      <c r="BC5" s="76"/>
      <c r="BD5" s="40" t="str">
        <f t="shared" ref="BD5:BD20" si="24">IF(BC5="","",IF(BC5*$C5&gt;$D5,$D5,BC5*$C5))</f>
        <v/>
      </c>
      <c r="BE5" s="77"/>
      <c r="BF5" s="43" t="str">
        <f t="shared" ref="BF5:BF20" si="25">IF(BE5="","",IF(BE5*$C5&gt;$D5,$D5,BE5*$C5))</f>
        <v/>
      </c>
      <c r="BG5" s="76"/>
      <c r="BH5" s="40" t="str">
        <f t="shared" ref="BH5:BH20" si="26">IF(BG5="","",IF(BG5*$C5&gt;$D5,$D5,BG5*$C5))</f>
        <v/>
      </c>
      <c r="BI5" s="77"/>
      <c r="BJ5" s="43" t="str">
        <f t="shared" ref="BJ5:BJ20" si="27">IF(BI5="","",IF(BI5*$C5&gt;$D5,$D5,BI5*$C5))</f>
        <v/>
      </c>
      <c r="BK5" s="76"/>
      <c r="BL5" s="40" t="str">
        <f t="shared" ref="BL5:BL20" si="28">IF(BK5="","",IF(BK5*$C5&gt;$D5,$D5,BK5*$C5))</f>
        <v/>
      </c>
      <c r="BM5" s="77"/>
      <c r="BN5" s="43" t="str">
        <f t="shared" ref="BN5:BN20" si="29">IF(BM5="","",IF(BM5*$C5&gt;$D5,$D5,BM5*$C5))</f>
        <v/>
      </c>
      <c r="BO5" s="76"/>
      <c r="BP5" s="40" t="str">
        <f t="shared" ref="BP5:BP20" si="30">IF(BO5="","",IF(BO5*$C5&gt;$D5,$D5,BO5*$C5))</f>
        <v/>
      </c>
      <c r="BQ5" s="77"/>
      <c r="BR5" s="43" t="str">
        <f t="shared" ref="BR5:BR20" si="31">IF(BQ5="","",IF(BQ5*$C5&gt;$D5,$D5,BQ5*$C5))</f>
        <v/>
      </c>
      <c r="BS5" s="76"/>
      <c r="BT5" s="40" t="str">
        <f t="shared" ref="BT5:BT20" si="32">IF(BS5="","",IF(BS5*$C5&gt;$D5,$D5,BS5*$C5))</f>
        <v/>
      </c>
      <c r="BU5" s="77"/>
      <c r="BV5" s="43" t="str">
        <f t="shared" ref="BV5:BV20" si="33">IF(BU5="","",IF(BU5*$C5&gt;$D5,$D5,BU5*$C5))</f>
        <v/>
      </c>
      <c r="BW5" s="76"/>
      <c r="BX5" s="40" t="str">
        <f t="shared" ref="BX5:BX29" si="34">IF(BW5="","",IF(BW5*$C5&gt;$D5,$D5,BW5*$C5))</f>
        <v/>
      </c>
      <c r="BY5" s="77"/>
      <c r="BZ5" s="43" t="str">
        <f>IF(BY5="","",IF(BY5*$C5&gt;$D5,$D5,BY5*$C5))</f>
        <v/>
      </c>
      <c r="CA5" s="76"/>
      <c r="CB5" s="40" t="str">
        <f>IF(CA5="","",IF(CA5*$C5&gt;$D5,$D5,CA5*$C5))</f>
        <v/>
      </c>
      <c r="CC5" s="77"/>
      <c r="CD5" s="43" t="str">
        <f>IF(CC5="","",IF(CC5*$C5&gt;$D5,$D5,CC5*$C5))</f>
        <v/>
      </c>
      <c r="CE5" s="76"/>
      <c r="CF5" s="40" t="str">
        <f>IF(CE5="","",IF(CE5*$C5&gt;$D5,$D5,CE5*$C5))</f>
        <v/>
      </c>
      <c r="CG5" s="77"/>
      <c r="CH5" s="43" t="str">
        <f>IF(CG5="","",IF(CG5*$C5&gt;$D5,$D5,CG5*$C5))</f>
        <v/>
      </c>
      <c r="CI5" s="76"/>
      <c r="CJ5" s="40" t="str">
        <f>IF(CI5="","",IF(CI5*$C5&gt;$D5,$D5,CI5*$C5))</f>
        <v/>
      </c>
      <c r="CK5" s="77"/>
      <c r="CL5" s="43" t="str">
        <f>IF(CK5="","",IF(CK5*$C5&gt;$D5,$D5,CK5*$C5))</f>
        <v/>
      </c>
      <c r="CM5" s="76"/>
      <c r="CN5" s="40" t="str">
        <f>IF(CM5="","",IF(CM5*$C5&gt;$D5,$D5,CM5*$C5))</f>
        <v/>
      </c>
      <c r="CO5" s="77"/>
      <c r="CP5" s="43" t="str">
        <f>IF(CO5="","",IF(CO5*$C5&gt;$D5,$D5,CO5*$C5))</f>
        <v/>
      </c>
      <c r="CQ5" s="76"/>
      <c r="CR5" s="40" t="str">
        <f>IF(CQ5="","",IF(CQ5*$C5&gt;$D5,$D5,CQ5*$C5))</f>
        <v/>
      </c>
      <c r="CS5" s="77"/>
      <c r="CT5" s="43" t="str">
        <f>IF(CS5="","",IF(CS5*$C5&gt;$D5,$D5,CS5*$C5))</f>
        <v/>
      </c>
      <c r="CU5" s="76"/>
      <c r="CV5" s="40" t="str">
        <f>IF(CU5="","",IF(CU5*$C5&gt;$D5,$D5,CU5*$C5))</f>
        <v/>
      </c>
      <c r="CW5" s="77"/>
      <c r="CX5" s="43" t="str">
        <f>IF(CW5="","",IF(CW5*$C5&gt;$D5,$D5,CW5*$C5))</f>
        <v/>
      </c>
      <c r="CY5" s="76"/>
      <c r="CZ5" s="40" t="str">
        <f>IF(CY5="","",IF(CY5*$C5&gt;$D5,$D5,CY5*$C5))</f>
        <v/>
      </c>
      <c r="DA5" s="154"/>
    </row>
    <row r="6" spans="1:105" s="46" customFormat="1" ht="28.5" customHeight="1" x14ac:dyDescent="0.25">
      <c r="B6" s="55" t="s">
        <v>1</v>
      </c>
      <c r="C6" s="30">
        <v>30</v>
      </c>
      <c r="D6" s="228">
        <v>30</v>
      </c>
      <c r="E6" s="78"/>
      <c r="F6" s="37" t="str">
        <f t="shared" ref="F6:F29" si="35">IF(E6="","",IF(E6*$C6&gt;$D6,$D6,E6*$C6))</f>
        <v/>
      </c>
      <c r="G6" s="79"/>
      <c r="H6" s="41" t="str">
        <f t="shared" si="0"/>
        <v/>
      </c>
      <c r="I6" s="80"/>
      <c r="J6" s="44" t="str">
        <f t="shared" si="1"/>
        <v/>
      </c>
      <c r="K6" s="79"/>
      <c r="L6" s="41" t="str">
        <f t="shared" si="2"/>
        <v/>
      </c>
      <c r="M6" s="80"/>
      <c r="N6" s="44" t="str">
        <f t="shared" si="3"/>
        <v/>
      </c>
      <c r="O6" s="79"/>
      <c r="P6" s="41" t="str">
        <f t="shared" si="4"/>
        <v/>
      </c>
      <c r="Q6" s="80"/>
      <c r="R6" s="44" t="str">
        <f t="shared" si="5"/>
        <v/>
      </c>
      <c r="S6" s="79"/>
      <c r="T6" s="41" t="str">
        <f t="shared" si="6"/>
        <v/>
      </c>
      <c r="U6" s="80"/>
      <c r="V6" s="44" t="str">
        <f t="shared" si="7"/>
        <v/>
      </c>
      <c r="W6" s="79"/>
      <c r="X6" s="41" t="str">
        <f t="shared" si="8"/>
        <v/>
      </c>
      <c r="Y6" s="80"/>
      <c r="Z6" s="44" t="str">
        <f t="shared" si="9"/>
        <v/>
      </c>
      <c r="AA6" s="79"/>
      <c r="AB6" s="41" t="str">
        <f t="shared" si="10"/>
        <v/>
      </c>
      <c r="AC6" s="80"/>
      <c r="AD6" s="44" t="str">
        <f t="shared" si="11"/>
        <v/>
      </c>
      <c r="AE6" s="79"/>
      <c r="AF6" s="41" t="str">
        <f t="shared" si="12"/>
        <v/>
      </c>
      <c r="AG6" s="80"/>
      <c r="AH6" s="44" t="str">
        <f t="shared" si="13"/>
        <v/>
      </c>
      <c r="AI6" s="79"/>
      <c r="AJ6" s="41" t="str">
        <f t="shared" si="14"/>
        <v/>
      </c>
      <c r="AK6" s="80"/>
      <c r="AL6" s="44" t="str">
        <f t="shared" si="15"/>
        <v/>
      </c>
      <c r="AM6" s="79"/>
      <c r="AN6" s="41" t="str">
        <f t="shared" si="16"/>
        <v/>
      </c>
      <c r="AO6" s="80"/>
      <c r="AP6" s="44" t="str">
        <f t="shared" si="17"/>
        <v/>
      </c>
      <c r="AQ6" s="79"/>
      <c r="AR6" s="41" t="str">
        <f t="shared" si="18"/>
        <v/>
      </c>
      <c r="AS6" s="80"/>
      <c r="AT6" s="44" t="str">
        <f t="shared" si="19"/>
        <v/>
      </c>
      <c r="AU6" s="79"/>
      <c r="AV6" s="41" t="str">
        <f t="shared" si="20"/>
        <v/>
      </c>
      <c r="AW6" s="80"/>
      <c r="AX6" s="44" t="str">
        <f t="shared" si="21"/>
        <v/>
      </c>
      <c r="AY6" s="79"/>
      <c r="AZ6" s="41" t="str">
        <f t="shared" si="22"/>
        <v/>
      </c>
      <c r="BA6" s="80"/>
      <c r="BB6" s="44" t="str">
        <f t="shared" si="23"/>
        <v/>
      </c>
      <c r="BC6" s="79"/>
      <c r="BD6" s="41" t="str">
        <f t="shared" si="24"/>
        <v/>
      </c>
      <c r="BE6" s="80"/>
      <c r="BF6" s="44" t="str">
        <f t="shared" si="25"/>
        <v/>
      </c>
      <c r="BG6" s="79"/>
      <c r="BH6" s="41" t="str">
        <f t="shared" si="26"/>
        <v/>
      </c>
      <c r="BI6" s="80"/>
      <c r="BJ6" s="44" t="str">
        <f t="shared" si="27"/>
        <v/>
      </c>
      <c r="BK6" s="79"/>
      <c r="BL6" s="41" t="str">
        <f t="shared" si="28"/>
        <v/>
      </c>
      <c r="BM6" s="80"/>
      <c r="BN6" s="44" t="str">
        <f t="shared" si="29"/>
        <v/>
      </c>
      <c r="BO6" s="79"/>
      <c r="BP6" s="41" t="str">
        <f t="shared" si="30"/>
        <v/>
      </c>
      <c r="BQ6" s="80"/>
      <c r="BR6" s="44" t="str">
        <f t="shared" si="31"/>
        <v/>
      </c>
      <c r="BS6" s="79"/>
      <c r="BT6" s="41" t="str">
        <f t="shared" si="32"/>
        <v/>
      </c>
      <c r="BU6" s="80"/>
      <c r="BV6" s="44" t="str">
        <f t="shared" si="33"/>
        <v/>
      </c>
      <c r="BW6" s="79"/>
      <c r="BX6" s="41" t="str">
        <f t="shared" si="34"/>
        <v/>
      </c>
      <c r="BY6" s="80"/>
      <c r="BZ6" s="44" t="str">
        <f t="shared" ref="BZ6:BZ29" si="36">IF(BY6="","",IF(BY6*$C6&gt;$D6,$D6,BY6*$C6))</f>
        <v/>
      </c>
      <c r="CA6" s="79"/>
      <c r="CB6" s="41" t="str">
        <f t="shared" ref="CB6:CB29" si="37">IF(CA6="","",IF(CA6*$C6&gt;$D6,$D6,CA6*$C6))</f>
        <v/>
      </c>
      <c r="CC6" s="80"/>
      <c r="CD6" s="44" t="str">
        <f t="shared" ref="CD6:CD29" si="38">IF(CC6="","",IF(CC6*$C6&gt;$D6,$D6,CC6*$C6))</f>
        <v/>
      </c>
      <c r="CE6" s="79"/>
      <c r="CF6" s="41" t="str">
        <f t="shared" ref="CF6:CF29" si="39">IF(CE6="","",IF(CE6*$C6&gt;$D6,$D6,CE6*$C6))</f>
        <v/>
      </c>
      <c r="CG6" s="80"/>
      <c r="CH6" s="44" t="str">
        <f t="shared" ref="CH6:CH29" si="40">IF(CG6="","",IF(CG6*$C6&gt;$D6,$D6,CG6*$C6))</f>
        <v/>
      </c>
      <c r="CI6" s="79"/>
      <c r="CJ6" s="41" t="str">
        <f t="shared" ref="CJ6:CJ29" si="41">IF(CI6="","",IF(CI6*$C6&gt;$D6,$D6,CI6*$C6))</f>
        <v/>
      </c>
      <c r="CK6" s="80"/>
      <c r="CL6" s="44" t="str">
        <f t="shared" ref="CL6:CL29" si="42">IF(CK6="","",IF(CK6*$C6&gt;$D6,$D6,CK6*$C6))</f>
        <v/>
      </c>
      <c r="CM6" s="79"/>
      <c r="CN6" s="41" t="str">
        <f t="shared" ref="CN6:CN29" si="43">IF(CM6="","",IF(CM6*$C6&gt;$D6,$D6,CM6*$C6))</f>
        <v/>
      </c>
      <c r="CO6" s="80"/>
      <c r="CP6" s="44" t="str">
        <f t="shared" ref="CP6:CP29" si="44">IF(CO6="","",IF(CO6*$C6&gt;$D6,$D6,CO6*$C6))</f>
        <v/>
      </c>
      <c r="CQ6" s="79"/>
      <c r="CR6" s="41" t="str">
        <f t="shared" ref="CR6:CR29" si="45">IF(CQ6="","",IF(CQ6*$C6&gt;$D6,$D6,CQ6*$C6))</f>
        <v/>
      </c>
      <c r="CS6" s="80"/>
      <c r="CT6" s="44" t="str">
        <f t="shared" ref="CT6:CT29" si="46">IF(CS6="","",IF(CS6*$C6&gt;$D6,$D6,CS6*$C6))</f>
        <v/>
      </c>
      <c r="CU6" s="79"/>
      <c r="CV6" s="41" t="str">
        <f t="shared" ref="CV6:CV29" si="47">IF(CU6="","",IF(CU6*$C6&gt;$D6,$D6,CU6*$C6))</f>
        <v/>
      </c>
      <c r="CW6" s="80"/>
      <c r="CX6" s="44" t="str">
        <f t="shared" ref="CX6:CX29" si="48">IF(CW6="","",IF(CW6*$C6&gt;$D6,$D6,CW6*$C6))</f>
        <v/>
      </c>
      <c r="CY6" s="79"/>
      <c r="CZ6" s="41" t="str">
        <f t="shared" ref="CZ6:CZ29" si="49">IF(CY6="","",IF(CY6*$C6&gt;$D6,$D6,CY6*$C6))</f>
        <v/>
      </c>
      <c r="DA6" s="154"/>
    </row>
    <row r="7" spans="1:105" s="46" customFormat="1" ht="28.5" customHeight="1" x14ac:dyDescent="0.25">
      <c r="B7" s="55" t="s">
        <v>2</v>
      </c>
      <c r="C7" s="30">
        <v>20</v>
      </c>
      <c r="D7" s="228">
        <v>20</v>
      </c>
      <c r="E7" s="78"/>
      <c r="F7" s="37" t="str">
        <f t="shared" si="35"/>
        <v/>
      </c>
      <c r="G7" s="79"/>
      <c r="H7" s="41" t="str">
        <f t="shared" si="0"/>
        <v/>
      </c>
      <c r="I7" s="80"/>
      <c r="J7" s="44" t="str">
        <f t="shared" si="1"/>
        <v/>
      </c>
      <c r="K7" s="79"/>
      <c r="L7" s="41" t="str">
        <f t="shared" si="2"/>
        <v/>
      </c>
      <c r="M7" s="80"/>
      <c r="N7" s="44" t="str">
        <f t="shared" si="3"/>
        <v/>
      </c>
      <c r="O7" s="79"/>
      <c r="P7" s="41" t="str">
        <f t="shared" si="4"/>
        <v/>
      </c>
      <c r="Q7" s="80"/>
      <c r="R7" s="44" t="str">
        <f t="shared" si="5"/>
        <v/>
      </c>
      <c r="S7" s="79"/>
      <c r="T7" s="41" t="str">
        <f t="shared" si="6"/>
        <v/>
      </c>
      <c r="U7" s="80"/>
      <c r="V7" s="44" t="str">
        <f t="shared" si="7"/>
        <v/>
      </c>
      <c r="W7" s="79"/>
      <c r="X7" s="41" t="str">
        <f t="shared" si="8"/>
        <v/>
      </c>
      <c r="Y7" s="80"/>
      <c r="Z7" s="44" t="str">
        <f t="shared" si="9"/>
        <v/>
      </c>
      <c r="AA7" s="79"/>
      <c r="AB7" s="41" t="str">
        <f t="shared" si="10"/>
        <v/>
      </c>
      <c r="AC7" s="80"/>
      <c r="AD7" s="44" t="str">
        <f t="shared" si="11"/>
        <v/>
      </c>
      <c r="AE7" s="79"/>
      <c r="AF7" s="41" t="str">
        <f t="shared" si="12"/>
        <v/>
      </c>
      <c r="AG7" s="80"/>
      <c r="AH7" s="44" t="str">
        <f t="shared" si="13"/>
        <v/>
      </c>
      <c r="AI7" s="79"/>
      <c r="AJ7" s="41" t="str">
        <f t="shared" si="14"/>
        <v/>
      </c>
      <c r="AK7" s="80"/>
      <c r="AL7" s="44" t="str">
        <f t="shared" si="15"/>
        <v/>
      </c>
      <c r="AM7" s="79"/>
      <c r="AN7" s="41" t="str">
        <f t="shared" si="16"/>
        <v/>
      </c>
      <c r="AO7" s="80"/>
      <c r="AP7" s="44" t="str">
        <f t="shared" si="17"/>
        <v/>
      </c>
      <c r="AQ7" s="79"/>
      <c r="AR7" s="41" t="str">
        <f t="shared" si="18"/>
        <v/>
      </c>
      <c r="AS7" s="80"/>
      <c r="AT7" s="44" t="str">
        <f t="shared" si="19"/>
        <v/>
      </c>
      <c r="AU7" s="79"/>
      <c r="AV7" s="41" t="str">
        <f t="shared" si="20"/>
        <v/>
      </c>
      <c r="AW7" s="80"/>
      <c r="AX7" s="44" t="str">
        <f t="shared" si="21"/>
        <v/>
      </c>
      <c r="AY7" s="79"/>
      <c r="AZ7" s="41" t="str">
        <f t="shared" si="22"/>
        <v/>
      </c>
      <c r="BA7" s="80"/>
      <c r="BB7" s="44" t="str">
        <f t="shared" si="23"/>
        <v/>
      </c>
      <c r="BC7" s="79"/>
      <c r="BD7" s="41" t="str">
        <f t="shared" si="24"/>
        <v/>
      </c>
      <c r="BE7" s="80"/>
      <c r="BF7" s="44" t="str">
        <f t="shared" si="25"/>
        <v/>
      </c>
      <c r="BG7" s="79"/>
      <c r="BH7" s="41" t="str">
        <f t="shared" si="26"/>
        <v/>
      </c>
      <c r="BI7" s="80"/>
      <c r="BJ7" s="44" t="str">
        <f t="shared" si="27"/>
        <v/>
      </c>
      <c r="BK7" s="79"/>
      <c r="BL7" s="41" t="str">
        <f t="shared" si="28"/>
        <v/>
      </c>
      <c r="BM7" s="80"/>
      <c r="BN7" s="44" t="str">
        <f t="shared" si="29"/>
        <v/>
      </c>
      <c r="BO7" s="79"/>
      <c r="BP7" s="41" t="str">
        <f t="shared" si="30"/>
        <v/>
      </c>
      <c r="BQ7" s="80"/>
      <c r="BR7" s="44" t="str">
        <f t="shared" si="31"/>
        <v/>
      </c>
      <c r="BS7" s="79"/>
      <c r="BT7" s="41" t="str">
        <f t="shared" si="32"/>
        <v/>
      </c>
      <c r="BU7" s="80"/>
      <c r="BV7" s="44" t="str">
        <f t="shared" si="33"/>
        <v/>
      </c>
      <c r="BW7" s="79"/>
      <c r="BX7" s="41" t="str">
        <f t="shared" si="34"/>
        <v/>
      </c>
      <c r="BY7" s="80"/>
      <c r="BZ7" s="44" t="str">
        <f t="shared" si="36"/>
        <v/>
      </c>
      <c r="CA7" s="79"/>
      <c r="CB7" s="41" t="str">
        <f t="shared" si="37"/>
        <v/>
      </c>
      <c r="CC7" s="80"/>
      <c r="CD7" s="44" t="str">
        <f t="shared" si="38"/>
        <v/>
      </c>
      <c r="CE7" s="79"/>
      <c r="CF7" s="41" t="str">
        <f t="shared" si="39"/>
        <v/>
      </c>
      <c r="CG7" s="80"/>
      <c r="CH7" s="44" t="str">
        <f t="shared" si="40"/>
        <v/>
      </c>
      <c r="CI7" s="79"/>
      <c r="CJ7" s="41" t="str">
        <f t="shared" si="41"/>
        <v/>
      </c>
      <c r="CK7" s="80"/>
      <c r="CL7" s="44" t="str">
        <f t="shared" si="42"/>
        <v/>
      </c>
      <c r="CM7" s="79"/>
      <c r="CN7" s="41" t="str">
        <f t="shared" si="43"/>
        <v/>
      </c>
      <c r="CO7" s="80"/>
      <c r="CP7" s="44" t="str">
        <f t="shared" si="44"/>
        <v/>
      </c>
      <c r="CQ7" s="79"/>
      <c r="CR7" s="41" t="str">
        <f t="shared" si="45"/>
        <v/>
      </c>
      <c r="CS7" s="80"/>
      <c r="CT7" s="44" t="str">
        <f t="shared" si="46"/>
        <v/>
      </c>
      <c r="CU7" s="79"/>
      <c r="CV7" s="41" t="str">
        <f t="shared" si="47"/>
        <v/>
      </c>
      <c r="CW7" s="80"/>
      <c r="CX7" s="44" t="str">
        <f t="shared" si="48"/>
        <v/>
      </c>
      <c r="CY7" s="79"/>
      <c r="CZ7" s="41" t="str">
        <f t="shared" si="49"/>
        <v/>
      </c>
      <c r="DA7" s="154"/>
    </row>
    <row r="8" spans="1:105" s="46" customFormat="1" ht="28.5" customHeight="1" x14ac:dyDescent="0.25">
      <c r="B8" s="55" t="s">
        <v>201</v>
      </c>
      <c r="C8" s="30">
        <v>10</v>
      </c>
      <c r="D8" s="228">
        <v>10</v>
      </c>
      <c r="E8" s="78">
        <v>1</v>
      </c>
      <c r="F8" s="37">
        <f t="shared" si="35"/>
        <v>10</v>
      </c>
      <c r="G8" s="79">
        <v>1</v>
      </c>
      <c r="H8" s="41">
        <f t="shared" si="0"/>
        <v>10</v>
      </c>
      <c r="I8" s="80"/>
      <c r="J8" s="44" t="str">
        <f t="shared" si="1"/>
        <v/>
      </c>
      <c r="K8" s="79"/>
      <c r="L8" s="41" t="str">
        <f t="shared" si="2"/>
        <v/>
      </c>
      <c r="M8" s="80"/>
      <c r="N8" s="44" t="str">
        <f t="shared" si="3"/>
        <v/>
      </c>
      <c r="O8" s="79"/>
      <c r="P8" s="41" t="str">
        <f t="shared" si="4"/>
        <v/>
      </c>
      <c r="Q8" s="80"/>
      <c r="R8" s="44" t="str">
        <f t="shared" si="5"/>
        <v/>
      </c>
      <c r="S8" s="79"/>
      <c r="T8" s="41" t="str">
        <f t="shared" si="6"/>
        <v/>
      </c>
      <c r="U8" s="80"/>
      <c r="V8" s="44" t="str">
        <f t="shared" si="7"/>
        <v/>
      </c>
      <c r="W8" s="79"/>
      <c r="X8" s="41" t="str">
        <f t="shared" si="8"/>
        <v/>
      </c>
      <c r="Y8" s="80"/>
      <c r="Z8" s="44" t="str">
        <f t="shared" si="9"/>
        <v/>
      </c>
      <c r="AA8" s="79"/>
      <c r="AB8" s="41" t="str">
        <f t="shared" si="10"/>
        <v/>
      </c>
      <c r="AC8" s="80"/>
      <c r="AD8" s="44" t="str">
        <f t="shared" si="11"/>
        <v/>
      </c>
      <c r="AE8" s="79"/>
      <c r="AF8" s="41" t="str">
        <f t="shared" si="12"/>
        <v/>
      </c>
      <c r="AG8" s="80"/>
      <c r="AH8" s="44" t="str">
        <f t="shared" si="13"/>
        <v/>
      </c>
      <c r="AI8" s="79"/>
      <c r="AJ8" s="41" t="str">
        <f t="shared" si="14"/>
        <v/>
      </c>
      <c r="AK8" s="80"/>
      <c r="AL8" s="44" t="str">
        <f t="shared" si="15"/>
        <v/>
      </c>
      <c r="AM8" s="79"/>
      <c r="AN8" s="41" t="str">
        <f t="shared" si="16"/>
        <v/>
      </c>
      <c r="AO8" s="80"/>
      <c r="AP8" s="44" t="str">
        <f t="shared" si="17"/>
        <v/>
      </c>
      <c r="AQ8" s="79"/>
      <c r="AR8" s="41" t="str">
        <f t="shared" si="18"/>
        <v/>
      </c>
      <c r="AS8" s="80"/>
      <c r="AT8" s="44" t="str">
        <f t="shared" si="19"/>
        <v/>
      </c>
      <c r="AU8" s="79"/>
      <c r="AV8" s="41" t="str">
        <f t="shared" si="20"/>
        <v/>
      </c>
      <c r="AW8" s="80"/>
      <c r="AX8" s="44" t="str">
        <f t="shared" si="21"/>
        <v/>
      </c>
      <c r="AY8" s="79"/>
      <c r="AZ8" s="41" t="str">
        <f t="shared" si="22"/>
        <v/>
      </c>
      <c r="BA8" s="80"/>
      <c r="BB8" s="44" t="str">
        <f t="shared" si="23"/>
        <v/>
      </c>
      <c r="BC8" s="79"/>
      <c r="BD8" s="41" t="str">
        <f t="shared" si="24"/>
        <v/>
      </c>
      <c r="BE8" s="80"/>
      <c r="BF8" s="44" t="str">
        <f t="shared" si="25"/>
        <v/>
      </c>
      <c r="BG8" s="79"/>
      <c r="BH8" s="41" t="str">
        <f t="shared" si="26"/>
        <v/>
      </c>
      <c r="BI8" s="80"/>
      <c r="BJ8" s="44" t="str">
        <f t="shared" si="27"/>
        <v/>
      </c>
      <c r="BK8" s="79"/>
      <c r="BL8" s="41" t="str">
        <f t="shared" si="28"/>
        <v/>
      </c>
      <c r="BM8" s="80"/>
      <c r="BN8" s="44" t="str">
        <f t="shared" si="29"/>
        <v/>
      </c>
      <c r="BO8" s="79"/>
      <c r="BP8" s="41" t="str">
        <f t="shared" si="30"/>
        <v/>
      </c>
      <c r="BQ8" s="80"/>
      <c r="BR8" s="44" t="str">
        <f t="shared" si="31"/>
        <v/>
      </c>
      <c r="BS8" s="79"/>
      <c r="BT8" s="41" t="str">
        <f t="shared" si="32"/>
        <v/>
      </c>
      <c r="BU8" s="80"/>
      <c r="BV8" s="44" t="str">
        <f t="shared" si="33"/>
        <v/>
      </c>
      <c r="BW8" s="79"/>
      <c r="BX8" s="41" t="str">
        <f t="shared" si="34"/>
        <v/>
      </c>
      <c r="BY8" s="80"/>
      <c r="BZ8" s="44" t="str">
        <f t="shared" si="36"/>
        <v/>
      </c>
      <c r="CA8" s="79"/>
      <c r="CB8" s="41" t="str">
        <f t="shared" si="37"/>
        <v/>
      </c>
      <c r="CC8" s="80"/>
      <c r="CD8" s="44" t="str">
        <f t="shared" si="38"/>
        <v/>
      </c>
      <c r="CE8" s="79"/>
      <c r="CF8" s="41" t="str">
        <f t="shared" si="39"/>
        <v/>
      </c>
      <c r="CG8" s="80"/>
      <c r="CH8" s="44" t="str">
        <f t="shared" si="40"/>
        <v/>
      </c>
      <c r="CI8" s="79"/>
      <c r="CJ8" s="41" t="str">
        <f t="shared" si="41"/>
        <v/>
      </c>
      <c r="CK8" s="80"/>
      <c r="CL8" s="44" t="str">
        <f t="shared" si="42"/>
        <v/>
      </c>
      <c r="CM8" s="79"/>
      <c r="CN8" s="41" t="str">
        <f t="shared" si="43"/>
        <v/>
      </c>
      <c r="CO8" s="80"/>
      <c r="CP8" s="44" t="str">
        <f t="shared" si="44"/>
        <v/>
      </c>
      <c r="CQ8" s="79"/>
      <c r="CR8" s="41" t="str">
        <f t="shared" si="45"/>
        <v/>
      </c>
      <c r="CS8" s="80"/>
      <c r="CT8" s="44" t="str">
        <f t="shared" si="46"/>
        <v/>
      </c>
      <c r="CU8" s="79"/>
      <c r="CV8" s="41" t="str">
        <f t="shared" si="47"/>
        <v/>
      </c>
      <c r="CW8" s="80"/>
      <c r="CX8" s="44" t="str">
        <f t="shared" si="48"/>
        <v/>
      </c>
      <c r="CY8" s="79"/>
      <c r="CZ8" s="41" t="str">
        <f t="shared" si="49"/>
        <v/>
      </c>
      <c r="DA8" s="154"/>
    </row>
    <row r="9" spans="1:105" s="46" customFormat="1" ht="37.5" customHeight="1" x14ac:dyDescent="0.25">
      <c r="B9" s="55" t="s">
        <v>203</v>
      </c>
      <c r="C9" s="30">
        <v>5</v>
      </c>
      <c r="D9" s="228">
        <v>5</v>
      </c>
      <c r="E9" s="78"/>
      <c r="F9" s="37" t="str">
        <f t="shared" si="35"/>
        <v/>
      </c>
      <c r="G9" s="79"/>
      <c r="H9" s="41" t="str">
        <f t="shared" si="0"/>
        <v/>
      </c>
      <c r="I9" s="80">
        <v>1</v>
      </c>
      <c r="J9" s="44">
        <f t="shared" si="1"/>
        <v>5</v>
      </c>
      <c r="K9" s="79"/>
      <c r="L9" s="41" t="str">
        <f t="shared" si="2"/>
        <v/>
      </c>
      <c r="M9" s="80"/>
      <c r="N9" s="44" t="str">
        <f t="shared" si="3"/>
        <v/>
      </c>
      <c r="O9" s="79"/>
      <c r="P9" s="41" t="str">
        <f t="shared" si="4"/>
        <v/>
      </c>
      <c r="Q9" s="80"/>
      <c r="R9" s="44" t="str">
        <f t="shared" si="5"/>
        <v/>
      </c>
      <c r="S9" s="79"/>
      <c r="T9" s="41" t="str">
        <f t="shared" si="6"/>
        <v/>
      </c>
      <c r="U9" s="80"/>
      <c r="V9" s="44" t="str">
        <f t="shared" si="7"/>
        <v/>
      </c>
      <c r="W9" s="79"/>
      <c r="X9" s="41" t="str">
        <f t="shared" si="8"/>
        <v/>
      </c>
      <c r="Y9" s="80"/>
      <c r="Z9" s="44" t="str">
        <f t="shared" si="9"/>
        <v/>
      </c>
      <c r="AA9" s="79"/>
      <c r="AB9" s="41" t="str">
        <f t="shared" si="10"/>
        <v/>
      </c>
      <c r="AC9" s="80"/>
      <c r="AD9" s="44" t="str">
        <f t="shared" si="11"/>
        <v/>
      </c>
      <c r="AE9" s="79"/>
      <c r="AF9" s="41" t="str">
        <f t="shared" si="12"/>
        <v/>
      </c>
      <c r="AG9" s="80"/>
      <c r="AH9" s="44" t="str">
        <f t="shared" si="13"/>
        <v/>
      </c>
      <c r="AI9" s="79"/>
      <c r="AJ9" s="41" t="str">
        <f t="shared" si="14"/>
        <v/>
      </c>
      <c r="AK9" s="80"/>
      <c r="AL9" s="44" t="str">
        <f t="shared" si="15"/>
        <v/>
      </c>
      <c r="AM9" s="79"/>
      <c r="AN9" s="41" t="str">
        <f t="shared" si="16"/>
        <v/>
      </c>
      <c r="AO9" s="80"/>
      <c r="AP9" s="44" t="str">
        <f t="shared" si="17"/>
        <v/>
      </c>
      <c r="AQ9" s="79"/>
      <c r="AR9" s="41" t="str">
        <f t="shared" si="18"/>
        <v/>
      </c>
      <c r="AS9" s="80"/>
      <c r="AT9" s="44" t="str">
        <f t="shared" si="19"/>
        <v/>
      </c>
      <c r="AU9" s="79"/>
      <c r="AV9" s="41" t="str">
        <f t="shared" si="20"/>
        <v/>
      </c>
      <c r="AW9" s="80"/>
      <c r="AX9" s="44" t="str">
        <f t="shared" si="21"/>
        <v/>
      </c>
      <c r="AY9" s="79"/>
      <c r="AZ9" s="41" t="str">
        <f t="shared" si="22"/>
        <v/>
      </c>
      <c r="BA9" s="80"/>
      <c r="BB9" s="44" t="str">
        <f t="shared" si="23"/>
        <v/>
      </c>
      <c r="BC9" s="79"/>
      <c r="BD9" s="41" t="str">
        <f t="shared" si="24"/>
        <v/>
      </c>
      <c r="BE9" s="80"/>
      <c r="BF9" s="44" t="str">
        <f t="shared" si="25"/>
        <v/>
      </c>
      <c r="BG9" s="79"/>
      <c r="BH9" s="41" t="str">
        <f t="shared" si="26"/>
        <v/>
      </c>
      <c r="BI9" s="80"/>
      <c r="BJ9" s="44" t="str">
        <f t="shared" si="27"/>
        <v/>
      </c>
      <c r="BK9" s="79"/>
      <c r="BL9" s="41" t="str">
        <f t="shared" si="28"/>
        <v/>
      </c>
      <c r="BM9" s="80"/>
      <c r="BN9" s="44" t="str">
        <f t="shared" si="29"/>
        <v/>
      </c>
      <c r="BO9" s="79"/>
      <c r="BP9" s="41" t="str">
        <f t="shared" si="30"/>
        <v/>
      </c>
      <c r="BQ9" s="80"/>
      <c r="BR9" s="44" t="str">
        <f t="shared" si="31"/>
        <v/>
      </c>
      <c r="BS9" s="79"/>
      <c r="BT9" s="41" t="str">
        <f t="shared" si="32"/>
        <v/>
      </c>
      <c r="BU9" s="80"/>
      <c r="BV9" s="44" t="str">
        <f t="shared" si="33"/>
        <v/>
      </c>
      <c r="BW9" s="79"/>
      <c r="BX9" s="41" t="str">
        <f t="shared" si="34"/>
        <v/>
      </c>
      <c r="BY9" s="80"/>
      <c r="BZ9" s="44" t="str">
        <f t="shared" si="36"/>
        <v/>
      </c>
      <c r="CA9" s="79"/>
      <c r="CB9" s="41" t="str">
        <f t="shared" si="37"/>
        <v/>
      </c>
      <c r="CC9" s="80"/>
      <c r="CD9" s="44" t="str">
        <f t="shared" si="38"/>
        <v/>
      </c>
      <c r="CE9" s="79"/>
      <c r="CF9" s="41" t="str">
        <f t="shared" si="39"/>
        <v/>
      </c>
      <c r="CG9" s="80"/>
      <c r="CH9" s="44" t="str">
        <f t="shared" si="40"/>
        <v/>
      </c>
      <c r="CI9" s="79"/>
      <c r="CJ9" s="41" t="str">
        <f t="shared" si="41"/>
        <v/>
      </c>
      <c r="CK9" s="80"/>
      <c r="CL9" s="44" t="str">
        <f t="shared" si="42"/>
        <v/>
      </c>
      <c r="CM9" s="79"/>
      <c r="CN9" s="41" t="str">
        <f t="shared" si="43"/>
        <v/>
      </c>
      <c r="CO9" s="80"/>
      <c r="CP9" s="44" t="str">
        <f t="shared" si="44"/>
        <v/>
      </c>
      <c r="CQ9" s="79"/>
      <c r="CR9" s="41" t="str">
        <f t="shared" si="45"/>
        <v/>
      </c>
      <c r="CS9" s="80"/>
      <c r="CT9" s="44" t="str">
        <f t="shared" si="46"/>
        <v/>
      </c>
      <c r="CU9" s="79"/>
      <c r="CV9" s="41" t="str">
        <f t="shared" si="47"/>
        <v/>
      </c>
      <c r="CW9" s="80"/>
      <c r="CX9" s="44" t="str">
        <f t="shared" si="48"/>
        <v/>
      </c>
      <c r="CY9" s="79"/>
      <c r="CZ9" s="41" t="str">
        <f t="shared" si="49"/>
        <v/>
      </c>
      <c r="DA9" s="154"/>
    </row>
    <row r="10" spans="1:105" s="46" customFormat="1" ht="28.5" customHeight="1" x14ac:dyDescent="0.25">
      <c r="B10" s="55" t="s">
        <v>202</v>
      </c>
      <c r="C10" s="30">
        <v>1</v>
      </c>
      <c r="D10" s="228">
        <v>1</v>
      </c>
      <c r="E10" s="78"/>
      <c r="F10" s="37" t="str">
        <f t="shared" si="35"/>
        <v/>
      </c>
      <c r="G10" s="79"/>
      <c r="H10" s="41" t="str">
        <f t="shared" si="0"/>
        <v/>
      </c>
      <c r="I10" s="80"/>
      <c r="J10" s="44" t="str">
        <f t="shared" si="1"/>
        <v/>
      </c>
      <c r="K10" s="79"/>
      <c r="L10" s="41" t="str">
        <f t="shared" si="2"/>
        <v/>
      </c>
      <c r="M10" s="80"/>
      <c r="N10" s="44" t="str">
        <f t="shared" si="3"/>
        <v/>
      </c>
      <c r="O10" s="79"/>
      <c r="P10" s="41" t="str">
        <f t="shared" si="4"/>
        <v/>
      </c>
      <c r="Q10" s="80"/>
      <c r="R10" s="44" t="str">
        <f t="shared" si="5"/>
        <v/>
      </c>
      <c r="S10" s="79"/>
      <c r="T10" s="41" t="str">
        <f t="shared" si="6"/>
        <v/>
      </c>
      <c r="U10" s="80"/>
      <c r="V10" s="44" t="str">
        <f t="shared" si="7"/>
        <v/>
      </c>
      <c r="W10" s="79"/>
      <c r="X10" s="41" t="str">
        <f t="shared" si="8"/>
        <v/>
      </c>
      <c r="Y10" s="80"/>
      <c r="Z10" s="44" t="str">
        <f t="shared" si="9"/>
        <v/>
      </c>
      <c r="AA10" s="79"/>
      <c r="AB10" s="41" t="str">
        <f t="shared" si="10"/>
        <v/>
      </c>
      <c r="AC10" s="80"/>
      <c r="AD10" s="44" t="str">
        <f t="shared" si="11"/>
        <v/>
      </c>
      <c r="AE10" s="79"/>
      <c r="AF10" s="41" t="str">
        <f t="shared" si="12"/>
        <v/>
      </c>
      <c r="AG10" s="80"/>
      <c r="AH10" s="44" t="str">
        <f t="shared" si="13"/>
        <v/>
      </c>
      <c r="AI10" s="79"/>
      <c r="AJ10" s="41" t="str">
        <f t="shared" si="14"/>
        <v/>
      </c>
      <c r="AK10" s="80"/>
      <c r="AL10" s="44" t="str">
        <f t="shared" si="15"/>
        <v/>
      </c>
      <c r="AM10" s="79"/>
      <c r="AN10" s="41" t="str">
        <f t="shared" si="16"/>
        <v/>
      </c>
      <c r="AO10" s="80"/>
      <c r="AP10" s="44" t="str">
        <f t="shared" si="17"/>
        <v/>
      </c>
      <c r="AQ10" s="79"/>
      <c r="AR10" s="41" t="str">
        <f t="shared" si="18"/>
        <v/>
      </c>
      <c r="AS10" s="80"/>
      <c r="AT10" s="44" t="str">
        <f t="shared" si="19"/>
        <v/>
      </c>
      <c r="AU10" s="79"/>
      <c r="AV10" s="41" t="str">
        <f t="shared" si="20"/>
        <v/>
      </c>
      <c r="AW10" s="80"/>
      <c r="AX10" s="44" t="str">
        <f t="shared" si="21"/>
        <v/>
      </c>
      <c r="AY10" s="79"/>
      <c r="AZ10" s="41" t="str">
        <f t="shared" si="22"/>
        <v/>
      </c>
      <c r="BA10" s="80"/>
      <c r="BB10" s="44" t="str">
        <f t="shared" si="23"/>
        <v/>
      </c>
      <c r="BC10" s="79"/>
      <c r="BD10" s="41" t="str">
        <f t="shared" si="24"/>
        <v/>
      </c>
      <c r="BE10" s="80"/>
      <c r="BF10" s="44" t="str">
        <f t="shared" si="25"/>
        <v/>
      </c>
      <c r="BG10" s="79"/>
      <c r="BH10" s="41" t="str">
        <f t="shared" si="26"/>
        <v/>
      </c>
      <c r="BI10" s="80"/>
      <c r="BJ10" s="44" t="str">
        <f t="shared" si="27"/>
        <v/>
      </c>
      <c r="BK10" s="79"/>
      <c r="BL10" s="41" t="str">
        <f t="shared" si="28"/>
        <v/>
      </c>
      <c r="BM10" s="80"/>
      <c r="BN10" s="44" t="str">
        <f t="shared" si="29"/>
        <v/>
      </c>
      <c r="BO10" s="79"/>
      <c r="BP10" s="41" t="str">
        <f t="shared" si="30"/>
        <v/>
      </c>
      <c r="BQ10" s="80"/>
      <c r="BR10" s="44" t="str">
        <f t="shared" si="31"/>
        <v/>
      </c>
      <c r="BS10" s="79"/>
      <c r="BT10" s="41" t="str">
        <f t="shared" si="32"/>
        <v/>
      </c>
      <c r="BU10" s="80"/>
      <c r="BV10" s="44" t="str">
        <f t="shared" si="33"/>
        <v/>
      </c>
      <c r="BW10" s="79"/>
      <c r="BX10" s="41" t="str">
        <f t="shared" si="34"/>
        <v/>
      </c>
      <c r="BY10" s="80"/>
      <c r="BZ10" s="44" t="str">
        <f t="shared" si="36"/>
        <v/>
      </c>
      <c r="CA10" s="79"/>
      <c r="CB10" s="41" t="str">
        <f t="shared" si="37"/>
        <v/>
      </c>
      <c r="CC10" s="80"/>
      <c r="CD10" s="44" t="str">
        <f t="shared" si="38"/>
        <v/>
      </c>
      <c r="CE10" s="79"/>
      <c r="CF10" s="41" t="str">
        <f t="shared" si="39"/>
        <v/>
      </c>
      <c r="CG10" s="80"/>
      <c r="CH10" s="44" t="str">
        <f t="shared" si="40"/>
        <v/>
      </c>
      <c r="CI10" s="79"/>
      <c r="CJ10" s="41" t="str">
        <f t="shared" si="41"/>
        <v/>
      </c>
      <c r="CK10" s="80"/>
      <c r="CL10" s="44" t="str">
        <f t="shared" si="42"/>
        <v/>
      </c>
      <c r="CM10" s="79"/>
      <c r="CN10" s="41" t="str">
        <f t="shared" si="43"/>
        <v/>
      </c>
      <c r="CO10" s="80"/>
      <c r="CP10" s="44" t="str">
        <f t="shared" si="44"/>
        <v/>
      </c>
      <c r="CQ10" s="79"/>
      <c r="CR10" s="41" t="str">
        <f t="shared" si="45"/>
        <v/>
      </c>
      <c r="CS10" s="80"/>
      <c r="CT10" s="44" t="str">
        <f t="shared" si="46"/>
        <v/>
      </c>
      <c r="CU10" s="79"/>
      <c r="CV10" s="41" t="str">
        <f t="shared" si="47"/>
        <v/>
      </c>
      <c r="CW10" s="80"/>
      <c r="CX10" s="44" t="str">
        <f t="shared" si="48"/>
        <v/>
      </c>
      <c r="CY10" s="79"/>
      <c r="CZ10" s="41" t="str">
        <f t="shared" si="49"/>
        <v/>
      </c>
      <c r="DA10" s="154"/>
    </row>
    <row r="11" spans="1:105" s="46" customFormat="1" ht="28.5" customHeight="1" x14ac:dyDescent="0.25">
      <c r="B11" s="55" t="s">
        <v>3</v>
      </c>
      <c r="C11" s="30">
        <v>3</v>
      </c>
      <c r="D11" s="228">
        <v>6</v>
      </c>
      <c r="E11" s="78"/>
      <c r="F11" s="37" t="str">
        <f t="shared" si="35"/>
        <v/>
      </c>
      <c r="G11" s="79"/>
      <c r="H11" s="41" t="str">
        <f t="shared" si="0"/>
        <v/>
      </c>
      <c r="I11" s="80"/>
      <c r="J11" s="44" t="str">
        <f t="shared" si="1"/>
        <v/>
      </c>
      <c r="K11" s="79"/>
      <c r="L11" s="41" t="str">
        <f t="shared" si="2"/>
        <v/>
      </c>
      <c r="M11" s="80"/>
      <c r="N11" s="44" t="str">
        <f t="shared" si="3"/>
        <v/>
      </c>
      <c r="O11" s="79"/>
      <c r="P11" s="41" t="str">
        <f t="shared" si="4"/>
        <v/>
      </c>
      <c r="Q11" s="80"/>
      <c r="R11" s="44" t="str">
        <f t="shared" si="5"/>
        <v/>
      </c>
      <c r="S11" s="79"/>
      <c r="T11" s="41" t="str">
        <f t="shared" si="6"/>
        <v/>
      </c>
      <c r="U11" s="80"/>
      <c r="V11" s="44" t="str">
        <f t="shared" si="7"/>
        <v/>
      </c>
      <c r="W11" s="79"/>
      <c r="X11" s="41" t="str">
        <f t="shared" si="8"/>
        <v/>
      </c>
      <c r="Y11" s="80"/>
      <c r="Z11" s="44" t="str">
        <f t="shared" si="9"/>
        <v/>
      </c>
      <c r="AA11" s="79"/>
      <c r="AB11" s="41" t="str">
        <f t="shared" si="10"/>
        <v/>
      </c>
      <c r="AC11" s="80"/>
      <c r="AD11" s="44" t="str">
        <f t="shared" si="11"/>
        <v/>
      </c>
      <c r="AE11" s="79"/>
      <c r="AF11" s="41" t="str">
        <f t="shared" si="12"/>
        <v/>
      </c>
      <c r="AG11" s="80"/>
      <c r="AH11" s="44" t="str">
        <f t="shared" si="13"/>
        <v/>
      </c>
      <c r="AI11" s="79"/>
      <c r="AJ11" s="41" t="str">
        <f t="shared" si="14"/>
        <v/>
      </c>
      <c r="AK11" s="80"/>
      <c r="AL11" s="44" t="str">
        <f t="shared" si="15"/>
        <v/>
      </c>
      <c r="AM11" s="79"/>
      <c r="AN11" s="41" t="str">
        <f t="shared" si="16"/>
        <v/>
      </c>
      <c r="AO11" s="80"/>
      <c r="AP11" s="44" t="str">
        <f t="shared" si="17"/>
        <v/>
      </c>
      <c r="AQ11" s="79"/>
      <c r="AR11" s="41" t="str">
        <f t="shared" si="18"/>
        <v/>
      </c>
      <c r="AS11" s="80"/>
      <c r="AT11" s="44" t="str">
        <f t="shared" si="19"/>
        <v/>
      </c>
      <c r="AU11" s="79"/>
      <c r="AV11" s="41" t="str">
        <f t="shared" si="20"/>
        <v/>
      </c>
      <c r="AW11" s="80"/>
      <c r="AX11" s="44" t="str">
        <f t="shared" si="21"/>
        <v/>
      </c>
      <c r="AY11" s="79"/>
      <c r="AZ11" s="41" t="str">
        <f t="shared" si="22"/>
        <v/>
      </c>
      <c r="BA11" s="80"/>
      <c r="BB11" s="44" t="str">
        <f t="shared" si="23"/>
        <v/>
      </c>
      <c r="BC11" s="79"/>
      <c r="BD11" s="41" t="str">
        <f t="shared" si="24"/>
        <v/>
      </c>
      <c r="BE11" s="80"/>
      <c r="BF11" s="44" t="str">
        <f t="shared" si="25"/>
        <v/>
      </c>
      <c r="BG11" s="79"/>
      <c r="BH11" s="41" t="str">
        <f t="shared" si="26"/>
        <v/>
      </c>
      <c r="BI11" s="80"/>
      <c r="BJ11" s="44" t="str">
        <f t="shared" si="27"/>
        <v/>
      </c>
      <c r="BK11" s="79"/>
      <c r="BL11" s="41" t="str">
        <f t="shared" si="28"/>
        <v/>
      </c>
      <c r="BM11" s="80"/>
      <c r="BN11" s="44" t="str">
        <f t="shared" si="29"/>
        <v/>
      </c>
      <c r="BO11" s="79"/>
      <c r="BP11" s="41" t="str">
        <f t="shared" si="30"/>
        <v/>
      </c>
      <c r="BQ11" s="80"/>
      <c r="BR11" s="44" t="str">
        <f t="shared" si="31"/>
        <v/>
      </c>
      <c r="BS11" s="79"/>
      <c r="BT11" s="41" t="str">
        <f t="shared" si="32"/>
        <v/>
      </c>
      <c r="BU11" s="80"/>
      <c r="BV11" s="44" t="str">
        <f t="shared" si="33"/>
        <v/>
      </c>
      <c r="BW11" s="79"/>
      <c r="BX11" s="41" t="str">
        <f t="shared" si="34"/>
        <v/>
      </c>
      <c r="BY11" s="80"/>
      <c r="BZ11" s="44" t="str">
        <f t="shared" si="36"/>
        <v/>
      </c>
      <c r="CA11" s="79"/>
      <c r="CB11" s="41" t="str">
        <f t="shared" si="37"/>
        <v/>
      </c>
      <c r="CC11" s="80"/>
      <c r="CD11" s="44" t="str">
        <f t="shared" si="38"/>
        <v/>
      </c>
      <c r="CE11" s="79"/>
      <c r="CF11" s="41" t="str">
        <f t="shared" si="39"/>
        <v/>
      </c>
      <c r="CG11" s="80"/>
      <c r="CH11" s="44" t="str">
        <f t="shared" si="40"/>
        <v/>
      </c>
      <c r="CI11" s="79"/>
      <c r="CJ11" s="41" t="str">
        <f t="shared" si="41"/>
        <v/>
      </c>
      <c r="CK11" s="80"/>
      <c r="CL11" s="44" t="str">
        <f t="shared" si="42"/>
        <v/>
      </c>
      <c r="CM11" s="79"/>
      <c r="CN11" s="41" t="str">
        <f t="shared" si="43"/>
        <v/>
      </c>
      <c r="CO11" s="80"/>
      <c r="CP11" s="44" t="str">
        <f t="shared" si="44"/>
        <v/>
      </c>
      <c r="CQ11" s="79"/>
      <c r="CR11" s="41" t="str">
        <f t="shared" si="45"/>
        <v/>
      </c>
      <c r="CS11" s="80"/>
      <c r="CT11" s="44" t="str">
        <f t="shared" si="46"/>
        <v/>
      </c>
      <c r="CU11" s="79"/>
      <c r="CV11" s="41" t="str">
        <f t="shared" si="47"/>
        <v/>
      </c>
      <c r="CW11" s="80"/>
      <c r="CX11" s="44" t="str">
        <f t="shared" si="48"/>
        <v/>
      </c>
      <c r="CY11" s="79"/>
      <c r="CZ11" s="41" t="str">
        <f t="shared" si="49"/>
        <v/>
      </c>
      <c r="DA11" s="154"/>
    </row>
    <row r="12" spans="1:105" s="46" customFormat="1" ht="45" customHeight="1" x14ac:dyDescent="0.25">
      <c r="B12" s="55" t="s">
        <v>154</v>
      </c>
      <c r="C12" s="30">
        <v>0.1</v>
      </c>
      <c r="D12" s="228">
        <v>10</v>
      </c>
      <c r="E12" s="78"/>
      <c r="F12" s="37" t="str">
        <f t="shared" si="35"/>
        <v/>
      </c>
      <c r="G12" s="79"/>
      <c r="H12" s="41" t="str">
        <f t="shared" si="0"/>
        <v/>
      </c>
      <c r="I12" s="80"/>
      <c r="J12" s="44" t="str">
        <f t="shared" si="1"/>
        <v/>
      </c>
      <c r="K12" s="79"/>
      <c r="L12" s="41" t="str">
        <f t="shared" si="2"/>
        <v/>
      </c>
      <c r="M12" s="80"/>
      <c r="N12" s="44" t="str">
        <f t="shared" si="3"/>
        <v/>
      </c>
      <c r="O12" s="79"/>
      <c r="P12" s="41" t="str">
        <f t="shared" si="4"/>
        <v/>
      </c>
      <c r="Q12" s="80"/>
      <c r="R12" s="44" t="str">
        <f t="shared" si="5"/>
        <v/>
      </c>
      <c r="S12" s="79"/>
      <c r="T12" s="41" t="str">
        <f t="shared" si="6"/>
        <v/>
      </c>
      <c r="U12" s="80"/>
      <c r="V12" s="44" t="str">
        <f t="shared" si="7"/>
        <v/>
      </c>
      <c r="W12" s="79"/>
      <c r="X12" s="41" t="str">
        <f t="shared" si="8"/>
        <v/>
      </c>
      <c r="Y12" s="80"/>
      <c r="Z12" s="44" t="str">
        <f t="shared" si="9"/>
        <v/>
      </c>
      <c r="AA12" s="79"/>
      <c r="AB12" s="41" t="str">
        <f t="shared" si="10"/>
        <v/>
      </c>
      <c r="AC12" s="80"/>
      <c r="AD12" s="44" t="str">
        <f t="shared" si="11"/>
        <v/>
      </c>
      <c r="AE12" s="79"/>
      <c r="AF12" s="41" t="str">
        <f t="shared" si="12"/>
        <v/>
      </c>
      <c r="AG12" s="80"/>
      <c r="AH12" s="44" t="str">
        <f t="shared" si="13"/>
        <v/>
      </c>
      <c r="AI12" s="79"/>
      <c r="AJ12" s="41" t="str">
        <f t="shared" si="14"/>
        <v/>
      </c>
      <c r="AK12" s="80"/>
      <c r="AL12" s="44" t="str">
        <f t="shared" si="15"/>
        <v/>
      </c>
      <c r="AM12" s="79"/>
      <c r="AN12" s="41" t="str">
        <f t="shared" si="16"/>
        <v/>
      </c>
      <c r="AO12" s="80"/>
      <c r="AP12" s="44" t="str">
        <f t="shared" si="17"/>
        <v/>
      </c>
      <c r="AQ12" s="79"/>
      <c r="AR12" s="41" t="str">
        <f t="shared" si="18"/>
        <v/>
      </c>
      <c r="AS12" s="80"/>
      <c r="AT12" s="44" t="str">
        <f t="shared" si="19"/>
        <v/>
      </c>
      <c r="AU12" s="79"/>
      <c r="AV12" s="41" t="str">
        <f t="shared" si="20"/>
        <v/>
      </c>
      <c r="AW12" s="80"/>
      <c r="AX12" s="44" t="str">
        <f t="shared" si="21"/>
        <v/>
      </c>
      <c r="AY12" s="79"/>
      <c r="AZ12" s="41" t="str">
        <f t="shared" si="22"/>
        <v/>
      </c>
      <c r="BA12" s="80"/>
      <c r="BB12" s="44" t="str">
        <f t="shared" si="23"/>
        <v/>
      </c>
      <c r="BC12" s="79"/>
      <c r="BD12" s="41" t="str">
        <f t="shared" si="24"/>
        <v/>
      </c>
      <c r="BE12" s="80"/>
      <c r="BF12" s="44" t="str">
        <f t="shared" si="25"/>
        <v/>
      </c>
      <c r="BG12" s="79"/>
      <c r="BH12" s="41" t="str">
        <f t="shared" si="26"/>
        <v/>
      </c>
      <c r="BI12" s="80"/>
      <c r="BJ12" s="44" t="str">
        <f t="shared" si="27"/>
        <v/>
      </c>
      <c r="BK12" s="79"/>
      <c r="BL12" s="41" t="str">
        <f t="shared" si="28"/>
        <v/>
      </c>
      <c r="BM12" s="80"/>
      <c r="BN12" s="44" t="str">
        <f t="shared" si="29"/>
        <v/>
      </c>
      <c r="BO12" s="79"/>
      <c r="BP12" s="41" t="str">
        <f t="shared" si="30"/>
        <v/>
      </c>
      <c r="BQ12" s="80"/>
      <c r="BR12" s="44" t="str">
        <f t="shared" si="31"/>
        <v/>
      </c>
      <c r="BS12" s="79"/>
      <c r="BT12" s="41" t="str">
        <f t="shared" si="32"/>
        <v/>
      </c>
      <c r="BU12" s="80"/>
      <c r="BV12" s="44" t="str">
        <f t="shared" si="33"/>
        <v/>
      </c>
      <c r="BW12" s="79"/>
      <c r="BX12" s="41" t="str">
        <f t="shared" si="34"/>
        <v/>
      </c>
      <c r="BY12" s="80"/>
      <c r="BZ12" s="44" t="str">
        <f t="shared" si="36"/>
        <v/>
      </c>
      <c r="CA12" s="79"/>
      <c r="CB12" s="41" t="str">
        <f t="shared" si="37"/>
        <v/>
      </c>
      <c r="CC12" s="80"/>
      <c r="CD12" s="44" t="str">
        <f t="shared" si="38"/>
        <v/>
      </c>
      <c r="CE12" s="79"/>
      <c r="CF12" s="41" t="str">
        <f t="shared" si="39"/>
        <v/>
      </c>
      <c r="CG12" s="80"/>
      <c r="CH12" s="44" t="str">
        <f t="shared" si="40"/>
        <v/>
      </c>
      <c r="CI12" s="79"/>
      <c r="CJ12" s="41" t="str">
        <f t="shared" si="41"/>
        <v/>
      </c>
      <c r="CK12" s="80"/>
      <c r="CL12" s="44" t="str">
        <f t="shared" si="42"/>
        <v/>
      </c>
      <c r="CM12" s="79"/>
      <c r="CN12" s="41" t="str">
        <f t="shared" si="43"/>
        <v/>
      </c>
      <c r="CO12" s="80"/>
      <c r="CP12" s="44" t="str">
        <f t="shared" si="44"/>
        <v/>
      </c>
      <c r="CQ12" s="79"/>
      <c r="CR12" s="41" t="str">
        <f t="shared" si="45"/>
        <v/>
      </c>
      <c r="CS12" s="80"/>
      <c r="CT12" s="44" t="str">
        <f t="shared" si="46"/>
        <v/>
      </c>
      <c r="CU12" s="79"/>
      <c r="CV12" s="41" t="str">
        <f t="shared" si="47"/>
        <v/>
      </c>
      <c r="CW12" s="80"/>
      <c r="CX12" s="44" t="str">
        <f t="shared" si="48"/>
        <v/>
      </c>
      <c r="CY12" s="79"/>
      <c r="CZ12" s="41" t="str">
        <f t="shared" si="49"/>
        <v/>
      </c>
      <c r="DA12" s="154"/>
    </row>
    <row r="13" spans="1:105" s="46" customFormat="1" ht="45" customHeight="1" x14ac:dyDescent="0.25">
      <c r="B13" s="55" t="s">
        <v>155</v>
      </c>
      <c r="C13" s="30">
        <v>2</v>
      </c>
      <c r="D13" s="228">
        <v>10</v>
      </c>
      <c r="E13" s="78"/>
      <c r="F13" s="37" t="str">
        <f t="shared" si="35"/>
        <v/>
      </c>
      <c r="G13" s="79"/>
      <c r="H13" s="41" t="str">
        <f t="shared" si="0"/>
        <v/>
      </c>
      <c r="I13" s="80"/>
      <c r="J13" s="44" t="str">
        <f t="shared" si="1"/>
        <v/>
      </c>
      <c r="K13" s="79"/>
      <c r="L13" s="41" t="str">
        <f t="shared" si="2"/>
        <v/>
      </c>
      <c r="M13" s="80"/>
      <c r="N13" s="44" t="str">
        <f t="shared" si="3"/>
        <v/>
      </c>
      <c r="O13" s="79"/>
      <c r="P13" s="41" t="str">
        <f t="shared" si="4"/>
        <v/>
      </c>
      <c r="Q13" s="80"/>
      <c r="R13" s="44" t="str">
        <f t="shared" si="5"/>
        <v/>
      </c>
      <c r="S13" s="79"/>
      <c r="T13" s="41" t="str">
        <f t="shared" si="6"/>
        <v/>
      </c>
      <c r="U13" s="80"/>
      <c r="V13" s="44" t="str">
        <f t="shared" si="7"/>
        <v/>
      </c>
      <c r="W13" s="79"/>
      <c r="X13" s="41" t="str">
        <f t="shared" si="8"/>
        <v/>
      </c>
      <c r="Y13" s="80"/>
      <c r="Z13" s="44" t="str">
        <f t="shared" si="9"/>
        <v/>
      </c>
      <c r="AA13" s="79"/>
      <c r="AB13" s="41" t="str">
        <f t="shared" si="10"/>
        <v/>
      </c>
      <c r="AC13" s="80"/>
      <c r="AD13" s="44" t="str">
        <f t="shared" si="11"/>
        <v/>
      </c>
      <c r="AE13" s="79"/>
      <c r="AF13" s="41" t="str">
        <f t="shared" si="12"/>
        <v/>
      </c>
      <c r="AG13" s="80"/>
      <c r="AH13" s="44" t="str">
        <f t="shared" si="13"/>
        <v/>
      </c>
      <c r="AI13" s="79"/>
      <c r="AJ13" s="41" t="str">
        <f t="shared" si="14"/>
        <v/>
      </c>
      <c r="AK13" s="80"/>
      <c r="AL13" s="44" t="str">
        <f t="shared" si="15"/>
        <v/>
      </c>
      <c r="AM13" s="79"/>
      <c r="AN13" s="41" t="str">
        <f t="shared" si="16"/>
        <v/>
      </c>
      <c r="AO13" s="80"/>
      <c r="AP13" s="44" t="str">
        <f t="shared" si="17"/>
        <v/>
      </c>
      <c r="AQ13" s="79"/>
      <c r="AR13" s="41" t="str">
        <f t="shared" si="18"/>
        <v/>
      </c>
      <c r="AS13" s="80"/>
      <c r="AT13" s="44" t="str">
        <f t="shared" si="19"/>
        <v/>
      </c>
      <c r="AU13" s="79"/>
      <c r="AV13" s="41" t="str">
        <f t="shared" si="20"/>
        <v/>
      </c>
      <c r="AW13" s="80"/>
      <c r="AX13" s="44" t="str">
        <f t="shared" si="21"/>
        <v/>
      </c>
      <c r="AY13" s="79"/>
      <c r="AZ13" s="41" t="str">
        <f t="shared" si="22"/>
        <v/>
      </c>
      <c r="BA13" s="80"/>
      <c r="BB13" s="44" t="str">
        <f t="shared" si="23"/>
        <v/>
      </c>
      <c r="BC13" s="79"/>
      <c r="BD13" s="41" t="str">
        <f t="shared" si="24"/>
        <v/>
      </c>
      <c r="BE13" s="80"/>
      <c r="BF13" s="44" t="str">
        <f t="shared" si="25"/>
        <v/>
      </c>
      <c r="BG13" s="79"/>
      <c r="BH13" s="41" t="str">
        <f t="shared" si="26"/>
        <v/>
      </c>
      <c r="BI13" s="80"/>
      <c r="BJ13" s="44" t="str">
        <f t="shared" si="27"/>
        <v/>
      </c>
      <c r="BK13" s="79"/>
      <c r="BL13" s="41" t="str">
        <f t="shared" si="28"/>
        <v/>
      </c>
      <c r="BM13" s="80"/>
      <c r="BN13" s="44" t="str">
        <f t="shared" si="29"/>
        <v/>
      </c>
      <c r="BO13" s="79"/>
      <c r="BP13" s="41" t="str">
        <f t="shared" si="30"/>
        <v/>
      </c>
      <c r="BQ13" s="80"/>
      <c r="BR13" s="44" t="str">
        <f t="shared" si="31"/>
        <v/>
      </c>
      <c r="BS13" s="79"/>
      <c r="BT13" s="41" t="str">
        <f t="shared" si="32"/>
        <v/>
      </c>
      <c r="BU13" s="80"/>
      <c r="BV13" s="44" t="str">
        <f t="shared" si="33"/>
        <v/>
      </c>
      <c r="BW13" s="79"/>
      <c r="BX13" s="41" t="str">
        <f t="shared" si="34"/>
        <v/>
      </c>
      <c r="BY13" s="80"/>
      <c r="BZ13" s="44" t="str">
        <f t="shared" si="36"/>
        <v/>
      </c>
      <c r="CA13" s="79"/>
      <c r="CB13" s="41" t="str">
        <f t="shared" si="37"/>
        <v/>
      </c>
      <c r="CC13" s="80"/>
      <c r="CD13" s="44" t="str">
        <f t="shared" si="38"/>
        <v/>
      </c>
      <c r="CE13" s="79"/>
      <c r="CF13" s="41" t="str">
        <f t="shared" si="39"/>
        <v/>
      </c>
      <c r="CG13" s="80"/>
      <c r="CH13" s="44" t="str">
        <f t="shared" si="40"/>
        <v/>
      </c>
      <c r="CI13" s="79"/>
      <c r="CJ13" s="41" t="str">
        <f t="shared" si="41"/>
        <v/>
      </c>
      <c r="CK13" s="80"/>
      <c r="CL13" s="44" t="str">
        <f t="shared" si="42"/>
        <v/>
      </c>
      <c r="CM13" s="79"/>
      <c r="CN13" s="41" t="str">
        <f t="shared" si="43"/>
        <v/>
      </c>
      <c r="CO13" s="80"/>
      <c r="CP13" s="44" t="str">
        <f t="shared" si="44"/>
        <v/>
      </c>
      <c r="CQ13" s="79"/>
      <c r="CR13" s="41" t="str">
        <f t="shared" si="45"/>
        <v/>
      </c>
      <c r="CS13" s="80"/>
      <c r="CT13" s="44" t="str">
        <f t="shared" si="46"/>
        <v/>
      </c>
      <c r="CU13" s="79"/>
      <c r="CV13" s="41" t="str">
        <f t="shared" si="47"/>
        <v/>
      </c>
      <c r="CW13" s="80"/>
      <c r="CX13" s="44" t="str">
        <f t="shared" si="48"/>
        <v/>
      </c>
      <c r="CY13" s="79"/>
      <c r="CZ13" s="41" t="str">
        <f t="shared" si="49"/>
        <v/>
      </c>
      <c r="DA13" s="154"/>
    </row>
    <row r="14" spans="1:105" s="46" customFormat="1" ht="74.25" customHeight="1" x14ac:dyDescent="0.25">
      <c r="B14" s="55" t="s">
        <v>157</v>
      </c>
      <c r="C14" s="30">
        <v>1</v>
      </c>
      <c r="D14" s="228">
        <v>3</v>
      </c>
      <c r="E14" s="78"/>
      <c r="F14" s="37" t="str">
        <f t="shared" si="35"/>
        <v/>
      </c>
      <c r="G14" s="79"/>
      <c r="H14" s="41" t="str">
        <f t="shared" si="0"/>
        <v/>
      </c>
      <c r="I14" s="80"/>
      <c r="J14" s="44" t="str">
        <f t="shared" si="1"/>
        <v/>
      </c>
      <c r="K14" s="79"/>
      <c r="L14" s="41" t="str">
        <f t="shared" si="2"/>
        <v/>
      </c>
      <c r="M14" s="80"/>
      <c r="N14" s="44" t="str">
        <f t="shared" si="3"/>
        <v/>
      </c>
      <c r="O14" s="79"/>
      <c r="P14" s="41" t="str">
        <f t="shared" si="4"/>
        <v/>
      </c>
      <c r="Q14" s="80"/>
      <c r="R14" s="44" t="str">
        <f t="shared" si="5"/>
        <v/>
      </c>
      <c r="S14" s="79"/>
      <c r="T14" s="41" t="str">
        <f t="shared" si="6"/>
        <v/>
      </c>
      <c r="U14" s="80"/>
      <c r="V14" s="44" t="str">
        <f t="shared" si="7"/>
        <v/>
      </c>
      <c r="W14" s="79"/>
      <c r="X14" s="41" t="str">
        <f t="shared" si="8"/>
        <v/>
      </c>
      <c r="Y14" s="80"/>
      <c r="Z14" s="44" t="str">
        <f t="shared" si="9"/>
        <v/>
      </c>
      <c r="AA14" s="79"/>
      <c r="AB14" s="41" t="str">
        <f t="shared" si="10"/>
        <v/>
      </c>
      <c r="AC14" s="80"/>
      <c r="AD14" s="44" t="str">
        <f t="shared" si="11"/>
        <v/>
      </c>
      <c r="AE14" s="79"/>
      <c r="AF14" s="41" t="str">
        <f t="shared" si="12"/>
        <v/>
      </c>
      <c r="AG14" s="80"/>
      <c r="AH14" s="44" t="str">
        <f t="shared" si="13"/>
        <v/>
      </c>
      <c r="AI14" s="79"/>
      <c r="AJ14" s="41" t="str">
        <f t="shared" si="14"/>
        <v/>
      </c>
      <c r="AK14" s="80"/>
      <c r="AL14" s="44" t="str">
        <f t="shared" si="15"/>
        <v/>
      </c>
      <c r="AM14" s="79"/>
      <c r="AN14" s="41" t="str">
        <f t="shared" si="16"/>
        <v/>
      </c>
      <c r="AO14" s="80"/>
      <c r="AP14" s="44" t="str">
        <f t="shared" si="17"/>
        <v/>
      </c>
      <c r="AQ14" s="79"/>
      <c r="AR14" s="41" t="str">
        <f t="shared" si="18"/>
        <v/>
      </c>
      <c r="AS14" s="80"/>
      <c r="AT14" s="44" t="str">
        <f t="shared" si="19"/>
        <v/>
      </c>
      <c r="AU14" s="79"/>
      <c r="AV14" s="41" t="str">
        <f t="shared" si="20"/>
        <v/>
      </c>
      <c r="AW14" s="80"/>
      <c r="AX14" s="44" t="str">
        <f t="shared" si="21"/>
        <v/>
      </c>
      <c r="AY14" s="79"/>
      <c r="AZ14" s="41" t="str">
        <f t="shared" si="22"/>
        <v/>
      </c>
      <c r="BA14" s="80"/>
      <c r="BB14" s="44" t="str">
        <f t="shared" si="23"/>
        <v/>
      </c>
      <c r="BC14" s="79"/>
      <c r="BD14" s="41" t="str">
        <f t="shared" si="24"/>
        <v/>
      </c>
      <c r="BE14" s="80"/>
      <c r="BF14" s="44" t="str">
        <f t="shared" si="25"/>
        <v/>
      </c>
      <c r="BG14" s="79"/>
      <c r="BH14" s="41" t="str">
        <f t="shared" si="26"/>
        <v/>
      </c>
      <c r="BI14" s="80"/>
      <c r="BJ14" s="44" t="str">
        <f t="shared" si="27"/>
        <v/>
      </c>
      <c r="BK14" s="79"/>
      <c r="BL14" s="41" t="str">
        <f t="shared" si="28"/>
        <v/>
      </c>
      <c r="BM14" s="80"/>
      <c r="BN14" s="44" t="str">
        <f t="shared" si="29"/>
        <v/>
      </c>
      <c r="BO14" s="79"/>
      <c r="BP14" s="41" t="str">
        <f t="shared" si="30"/>
        <v/>
      </c>
      <c r="BQ14" s="80"/>
      <c r="BR14" s="44" t="str">
        <f t="shared" si="31"/>
        <v/>
      </c>
      <c r="BS14" s="79"/>
      <c r="BT14" s="41" t="str">
        <f t="shared" si="32"/>
        <v/>
      </c>
      <c r="BU14" s="80"/>
      <c r="BV14" s="44" t="str">
        <f t="shared" si="33"/>
        <v/>
      </c>
      <c r="BW14" s="79"/>
      <c r="BX14" s="41" t="str">
        <f t="shared" si="34"/>
        <v/>
      </c>
      <c r="BY14" s="80"/>
      <c r="BZ14" s="44" t="str">
        <f t="shared" si="36"/>
        <v/>
      </c>
      <c r="CA14" s="79"/>
      <c r="CB14" s="41" t="str">
        <f t="shared" si="37"/>
        <v/>
      </c>
      <c r="CC14" s="80"/>
      <c r="CD14" s="44" t="str">
        <f t="shared" si="38"/>
        <v/>
      </c>
      <c r="CE14" s="79"/>
      <c r="CF14" s="41" t="str">
        <f t="shared" si="39"/>
        <v/>
      </c>
      <c r="CG14" s="80"/>
      <c r="CH14" s="44" t="str">
        <f t="shared" si="40"/>
        <v/>
      </c>
      <c r="CI14" s="79"/>
      <c r="CJ14" s="41" t="str">
        <f t="shared" si="41"/>
        <v/>
      </c>
      <c r="CK14" s="80"/>
      <c r="CL14" s="44" t="str">
        <f t="shared" si="42"/>
        <v/>
      </c>
      <c r="CM14" s="79"/>
      <c r="CN14" s="41" t="str">
        <f t="shared" si="43"/>
        <v/>
      </c>
      <c r="CO14" s="80"/>
      <c r="CP14" s="44" t="str">
        <f t="shared" si="44"/>
        <v/>
      </c>
      <c r="CQ14" s="79"/>
      <c r="CR14" s="41" t="str">
        <f t="shared" si="45"/>
        <v/>
      </c>
      <c r="CS14" s="80"/>
      <c r="CT14" s="44" t="str">
        <f t="shared" si="46"/>
        <v/>
      </c>
      <c r="CU14" s="79"/>
      <c r="CV14" s="41" t="str">
        <f t="shared" si="47"/>
        <v/>
      </c>
      <c r="CW14" s="80"/>
      <c r="CX14" s="44" t="str">
        <f t="shared" si="48"/>
        <v/>
      </c>
      <c r="CY14" s="79"/>
      <c r="CZ14" s="41" t="str">
        <f t="shared" si="49"/>
        <v/>
      </c>
      <c r="DA14" s="154"/>
    </row>
    <row r="15" spans="1:105" s="46" customFormat="1" ht="74.25" customHeight="1" x14ac:dyDescent="0.25">
      <c r="B15" s="55" t="s">
        <v>156</v>
      </c>
      <c r="C15" s="30">
        <v>3</v>
      </c>
      <c r="D15" s="228">
        <v>15</v>
      </c>
      <c r="E15" s="78"/>
      <c r="F15" s="37" t="str">
        <f t="shared" si="35"/>
        <v/>
      </c>
      <c r="G15" s="79"/>
      <c r="H15" s="41" t="str">
        <f t="shared" si="0"/>
        <v/>
      </c>
      <c r="I15" s="80"/>
      <c r="J15" s="44" t="str">
        <f t="shared" si="1"/>
        <v/>
      </c>
      <c r="K15" s="79"/>
      <c r="L15" s="41" t="str">
        <f t="shared" si="2"/>
        <v/>
      </c>
      <c r="M15" s="80"/>
      <c r="N15" s="44" t="str">
        <f t="shared" si="3"/>
        <v/>
      </c>
      <c r="O15" s="79"/>
      <c r="P15" s="41" t="str">
        <f t="shared" si="4"/>
        <v/>
      </c>
      <c r="Q15" s="80"/>
      <c r="R15" s="44" t="str">
        <f t="shared" si="5"/>
        <v/>
      </c>
      <c r="S15" s="79"/>
      <c r="T15" s="41" t="str">
        <f t="shared" si="6"/>
        <v/>
      </c>
      <c r="U15" s="80"/>
      <c r="V15" s="44" t="str">
        <f t="shared" si="7"/>
        <v/>
      </c>
      <c r="W15" s="79"/>
      <c r="X15" s="41" t="str">
        <f t="shared" si="8"/>
        <v/>
      </c>
      <c r="Y15" s="80"/>
      <c r="Z15" s="44" t="str">
        <f t="shared" si="9"/>
        <v/>
      </c>
      <c r="AA15" s="79"/>
      <c r="AB15" s="41" t="str">
        <f t="shared" si="10"/>
        <v/>
      </c>
      <c r="AC15" s="80"/>
      <c r="AD15" s="44" t="str">
        <f t="shared" si="11"/>
        <v/>
      </c>
      <c r="AE15" s="79"/>
      <c r="AF15" s="41" t="str">
        <f t="shared" si="12"/>
        <v/>
      </c>
      <c r="AG15" s="80"/>
      <c r="AH15" s="44" t="str">
        <f t="shared" si="13"/>
        <v/>
      </c>
      <c r="AI15" s="79"/>
      <c r="AJ15" s="41" t="str">
        <f t="shared" si="14"/>
        <v/>
      </c>
      <c r="AK15" s="80"/>
      <c r="AL15" s="44" t="str">
        <f t="shared" si="15"/>
        <v/>
      </c>
      <c r="AM15" s="79"/>
      <c r="AN15" s="41" t="str">
        <f t="shared" si="16"/>
        <v/>
      </c>
      <c r="AO15" s="80"/>
      <c r="AP15" s="44" t="str">
        <f t="shared" si="17"/>
        <v/>
      </c>
      <c r="AQ15" s="79"/>
      <c r="AR15" s="41" t="str">
        <f t="shared" si="18"/>
        <v/>
      </c>
      <c r="AS15" s="80"/>
      <c r="AT15" s="44" t="str">
        <f t="shared" si="19"/>
        <v/>
      </c>
      <c r="AU15" s="79"/>
      <c r="AV15" s="41" t="str">
        <f t="shared" si="20"/>
        <v/>
      </c>
      <c r="AW15" s="80"/>
      <c r="AX15" s="44" t="str">
        <f t="shared" si="21"/>
        <v/>
      </c>
      <c r="AY15" s="79"/>
      <c r="AZ15" s="41" t="str">
        <f t="shared" si="22"/>
        <v/>
      </c>
      <c r="BA15" s="80"/>
      <c r="BB15" s="44" t="str">
        <f t="shared" si="23"/>
        <v/>
      </c>
      <c r="BC15" s="79"/>
      <c r="BD15" s="41" t="str">
        <f t="shared" si="24"/>
        <v/>
      </c>
      <c r="BE15" s="80"/>
      <c r="BF15" s="44" t="str">
        <f t="shared" si="25"/>
        <v/>
      </c>
      <c r="BG15" s="79"/>
      <c r="BH15" s="41" t="str">
        <f t="shared" si="26"/>
        <v/>
      </c>
      <c r="BI15" s="80"/>
      <c r="BJ15" s="44" t="str">
        <f t="shared" si="27"/>
        <v/>
      </c>
      <c r="BK15" s="79"/>
      <c r="BL15" s="41" t="str">
        <f t="shared" si="28"/>
        <v/>
      </c>
      <c r="BM15" s="80"/>
      <c r="BN15" s="44" t="str">
        <f t="shared" si="29"/>
        <v/>
      </c>
      <c r="BO15" s="79"/>
      <c r="BP15" s="41" t="str">
        <f t="shared" si="30"/>
        <v/>
      </c>
      <c r="BQ15" s="80"/>
      <c r="BR15" s="44" t="str">
        <f t="shared" si="31"/>
        <v/>
      </c>
      <c r="BS15" s="79"/>
      <c r="BT15" s="41" t="str">
        <f t="shared" si="32"/>
        <v/>
      </c>
      <c r="BU15" s="80"/>
      <c r="BV15" s="44" t="str">
        <f t="shared" si="33"/>
        <v/>
      </c>
      <c r="BW15" s="79"/>
      <c r="BX15" s="41" t="str">
        <f t="shared" si="34"/>
        <v/>
      </c>
      <c r="BY15" s="80"/>
      <c r="BZ15" s="44" t="str">
        <f t="shared" si="36"/>
        <v/>
      </c>
      <c r="CA15" s="79"/>
      <c r="CB15" s="41" t="str">
        <f t="shared" si="37"/>
        <v/>
      </c>
      <c r="CC15" s="80"/>
      <c r="CD15" s="44" t="str">
        <f t="shared" si="38"/>
        <v/>
      </c>
      <c r="CE15" s="79"/>
      <c r="CF15" s="41" t="str">
        <f t="shared" si="39"/>
        <v/>
      </c>
      <c r="CG15" s="80"/>
      <c r="CH15" s="44" t="str">
        <f t="shared" si="40"/>
        <v/>
      </c>
      <c r="CI15" s="79"/>
      <c r="CJ15" s="41" t="str">
        <f t="shared" si="41"/>
        <v/>
      </c>
      <c r="CK15" s="80"/>
      <c r="CL15" s="44" t="str">
        <f t="shared" si="42"/>
        <v/>
      </c>
      <c r="CM15" s="79"/>
      <c r="CN15" s="41" t="str">
        <f t="shared" si="43"/>
        <v/>
      </c>
      <c r="CO15" s="80"/>
      <c r="CP15" s="44" t="str">
        <f t="shared" si="44"/>
        <v/>
      </c>
      <c r="CQ15" s="79"/>
      <c r="CR15" s="41" t="str">
        <f t="shared" si="45"/>
        <v/>
      </c>
      <c r="CS15" s="80"/>
      <c r="CT15" s="44" t="str">
        <f t="shared" si="46"/>
        <v/>
      </c>
      <c r="CU15" s="79"/>
      <c r="CV15" s="41" t="str">
        <f t="shared" si="47"/>
        <v/>
      </c>
      <c r="CW15" s="80"/>
      <c r="CX15" s="44" t="str">
        <f t="shared" si="48"/>
        <v/>
      </c>
      <c r="CY15" s="79"/>
      <c r="CZ15" s="41" t="str">
        <f t="shared" si="49"/>
        <v/>
      </c>
      <c r="DA15" s="154"/>
    </row>
    <row r="16" spans="1:105" s="46" customFormat="1" ht="74.25" customHeight="1" x14ac:dyDescent="0.25">
      <c r="B16" s="55" t="s">
        <v>4</v>
      </c>
      <c r="C16" s="30">
        <v>1</v>
      </c>
      <c r="D16" s="228">
        <v>5</v>
      </c>
      <c r="E16" s="78"/>
      <c r="F16" s="37" t="str">
        <f t="shared" si="35"/>
        <v/>
      </c>
      <c r="G16" s="79"/>
      <c r="H16" s="41" t="str">
        <f t="shared" si="0"/>
        <v/>
      </c>
      <c r="I16" s="80"/>
      <c r="J16" s="44" t="str">
        <f t="shared" si="1"/>
        <v/>
      </c>
      <c r="K16" s="79"/>
      <c r="L16" s="41" t="str">
        <f t="shared" si="2"/>
        <v/>
      </c>
      <c r="M16" s="80"/>
      <c r="N16" s="44" t="str">
        <f t="shared" si="3"/>
        <v/>
      </c>
      <c r="O16" s="79"/>
      <c r="P16" s="41" t="str">
        <f t="shared" si="4"/>
        <v/>
      </c>
      <c r="Q16" s="80"/>
      <c r="R16" s="44" t="str">
        <f t="shared" si="5"/>
        <v/>
      </c>
      <c r="S16" s="79"/>
      <c r="T16" s="41" t="str">
        <f t="shared" si="6"/>
        <v/>
      </c>
      <c r="U16" s="80"/>
      <c r="V16" s="44" t="str">
        <f t="shared" si="7"/>
        <v/>
      </c>
      <c r="W16" s="79"/>
      <c r="X16" s="41" t="str">
        <f t="shared" si="8"/>
        <v/>
      </c>
      <c r="Y16" s="80"/>
      <c r="Z16" s="44" t="str">
        <f t="shared" si="9"/>
        <v/>
      </c>
      <c r="AA16" s="79"/>
      <c r="AB16" s="41" t="str">
        <f t="shared" si="10"/>
        <v/>
      </c>
      <c r="AC16" s="80"/>
      <c r="AD16" s="44" t="str">
        <f t="shared" si="11"/>
        <v/>
      </c>
      <c r="AE16" s="79"/>
      <c r="AF16" s="41" t="str">
        <f t="shared" si="12"/>
        <v/>
      </c>
      <c r="AG16" s="80"/>
      <c r="AH16" s="44" t="str">
        <f t="shared" si="13"/>
        <v/>
      </c>
      <c r="AI16" s="79"/>
      <c r="AJ16" s="41" t="str">
        <f t="shared" si="14"/>
        <v/>
      </c>
      <c r="AK16" s="80"/>
      <c r="AL16" s="44" t="str">
        <f t="shared" si="15"/>
        <v/>
      </c>
      <c r="AM16" s="79"/>
      <c r="AN16" s="41" t="str">
        <f t="shared" si="16"/>
        <v/>
      </c>
      <c r="AO16" s="80"/>
      <c r="AP16" s="44" t="str">
        <f t="shared" si="17"/>
        <v/>
      </c>
      <c r="AQ16" s="79"/>
      <c r="AR16" s="41" t="str">
        <f t="shared" si="18"/>
        <v/>
      </c>
      <c r="AS16" s="80"/>
      <c r="AT16" s="44" t="str">
        <f t="shared" si="19"/>
        <v/>
      </c>
      <c r="AU16" s="79"/>
      <c r="AV16" s="41" t="str">
        <f t="shared" si="20"/>
        <v/>
      </c>
      <c r="AW16" s="80"/>
      <c r="AX16" s="44" t="str">
        <f t="shared" si="21"/>
        <v/>
      </c>
      <c r="AY16" s="79"/>
      <c r="AZ16" s="41" t="str">
        <f t="shared" si="22"/>
        <v/>
      </c>
      <c r="BA16" s="80"/>
      <c r="BB16" s="44" t="str">
        <f t="shared" si="23"/>
        <v/>
      </c>
      <c r="BC16" s="79"/>
      <c r="BD16" s="41" t="str">
        <f t="shared" si="24"/>
        <v/>
      </c>
      <c r="BE16" s="80"/>
      <c r="BF16" s="44" t="str">
        <f t="shared" si="25"/>
        <v/>
      </c>
      <c r="BG16" s="79"/>
      <c r="BH16" s="41" t="str">
        <f t="shared" si="26"/>
        <v/>
      </c>
      <c r="BI16" s="80"/>
      <c r="BJ16" s="44" t="str">
        <f t="shared" si="27"/>
        <v/>
      </c>
      <c r="BK16" s="79"/>
      <c r="BL16" s="41" t="str">
        <f t="shared" si="28"/>
        <v/>
      </c>
      <c r="BM16" s="80"/>
      <c r="BN16" s="44" t="str">
        <f t="shared" si="29"/>
        <v/>
      </c>
      <c r="BO16" s="79"/>
      <c r="BP16" s="41" t="str">
        <f t="shared" si="30"/>
        <v/>
      </c>
      <c r="BQ16" s="80"/>
      <c r="BR16" s="44" t="str">
        <f t="shared" si="31"/>
        <v/>
      </c>
      <c r="BS16" s="79"/>
      <c r="BT16" s="41" t="str">
        <f t="shared" si="32"/>
        <v/>
      </c>
      <c r="BU16" s="80"/>
      <c r="BV16" s="44" t="str">
        <f t="shared" si="33"/>
        <v/>
      </c>
      <c r="BW16" s="79"/>
      <c r="BX16" s="41" t="str">
        <f t="shared" si="34"/>
        <v/>
      </c>
      <c r="BY16" s="80"/>
      <c r="BZ16" s="44" t="str">
        <f t="shared" si="36"/>
        <v/>
      </c>
      <c r="CA16" s="79"/>
      <c r="CB16" s="41" t="str">
        <f t="shared" si="37"/>
        <v/>
      </c>
      <c r="CC16" s="80"/>
      <c r="CD16" s="44" t="str">
        <f t="shared" si="38"/>
        <v/>
      </c>
      <c r="CE16" s="79"/>
      <c r="CF16" s="41" t="str">
        <f t="shared" si="39"/>
        <v/>
      </c>
      <c r="CG16" s="80"/>
      <c r="CH16" s="44" t="str">
        <f t="shared" si="40"/>
        <v/>
      </c>
      <c r="CI16" s="79"/>
      <c r="CJ16" s="41" t="str">
        <f t="shared" si="41"/>
        <v/>
      </c>
      <c r="CK16" s="80"/>
      <c r="CL16" s="44" t="str">
        <f t="shared" si="42"/>
        <v/>
      </c>
      <c r="CM16" s="79"/>
      <c r="CN16" s="41" t="str">
        <f t="shared" si="43"/>
        <v/>
      </c>
      <c r="CO16" s="80"/>
      <c r="CP16" s="44" t="str">
        <f t="shared" si="44"/>
        <v/>
      </c>
      <c r="CQ16" s="79"/>
      <c r="CR16" s="41" t="str">
        <f t="shared" si="45"/>
        <v/>
      </c>
      <c r="CS16" s="80"/>
      <c r="CT16" s="44" t="str">
        <f t="shared" si="46"/>
        <v/>
      </c>
      <c r="CU16" s="79"/>
      <c r="CV16" s="41" t="str">
        <f t="shared" si="47"/>
        <v/>
      </c>
      <c r="CW16" s="80"/>
      <c r="CX16" s="44" t="str">
        <f t="shared" si="48"/>
        <v/>
      </c>
      <c r="CY16" s="79"/>
      <c r="CZ16" s="41" t="str">
        <f t="shared" si="49"/>
        <v/>
      </c>
      <c r="DA16" s="154"/>
    </row>
    <row r="17" spans="1:105" s="46" customFormat="1" ht="87" customHeight="1" x14ac:dyDescent="0.25">
      <c r="B17" s="55" t="s">
        <v>52</v>
      </c>
      <c r="C17" s="30">
        <v>5</v>
      </c>
      <c r="D17" s="228">
        <v>25</v>
      </c>
      <c r="E17" s="78"/>
      <c r="F17" s="37" t="str">
        <f t="shared" si="35"/>
        <v/>
      </c>
      <c r="G17" s="79"/>
      <c r="H17" s="41" t="str">
        <f t="shared" si="0"/>
        <v/>
      </c>
      <c r="I17" s="80"/>
      <c r="J17" s="44" t="str">
        <f t="shared" si="1"/>
        <v/>
      </c>
      <c r="K17" s="79"/>
      <c r="L17" s="41" t="str">
        <f t="shared" si="2"/>
        <v/>
      </c>
      <c r="M17" s="80"/>
      <c r="N17" s="44" t="str">
        <f t="shared" si="3"/>
        <v/>
      </c>
      <c r="O17" s="79"/>
      <c r="P17" s="41" t="str">
        <f t="shared" si="4"/>
        <v/>
      </c>
      <c r="Q17" s="80"/>
      <c r="R17" s="44" t="str">
        <f t="shared" si="5"/>
        <v/>
      </c>
      <c r="S17" s="79"/>
      <c r="T17" s="41" t="str">
        <f t="shared" si="6"/>
        <v/>
      </c>
      <c r="U17" s="80"/>
      <c r="V17" s="44" t="str">
        <f t="shared" si="7"/>
        <v/>
      </c>
      <c r="W17" s="79"/>
      <c r="X17" s="41" t="str">
        <f t="shared" si="8"/>
        <v/>
      </c>
      <c r="Y17" s="80"/>
      <c r="Z17" s="44" t="str">
        <f t="shared" si="9"/>
        <v/>
      </c>
      <c r="AA17" s="79"/>
      <c r="AB17" s="41" t="str">
        <f t="shared" si="10"/>
        <v/>
      </c>
      <c r="AC17" s="80"/>
      <c r="AD17" s="44" t="str">
        <f t="shared" si="11"/>
        <v/>
      </c>
      <c r="AE17" s="79"/>
      <c r="AF17" s="41" t="str">
        <f t="shared" si="12"/>
        <v/>
      </c>
      <c r="AG17" s="80"/>
      <c r="AH17" s="44" t="str">
        <f t="shared" si="13"/>
        <v/>
      </c>
      <c r="AI17" s="79"/>
      <c r="AJ17" s="41" t="str">
        <f t="shared" si="14"/>
        <v/>
      </c>
      <c r="AK17" s="80"/>
      <c r="AL17" s="44" t="str">
        <f t="shared" si="15"/>
        <v/>
      </c>
      <c r="AM17" s="79"/>
      <c r="AN17" s="41" t="str">
        <f t="shared" si="16"/>
        <v/>
      </c>
      <c r="AO17" s="80"/>
      <c r="AP17" s="44" t="str">
        <f t="shared" si="17"/>
        <v/>
      </c>
      <c r="AQ17" s="79"/>
      <c r="AR17" s="41" t="str">
        <f t="shared" si="18"/>
        <v/>
      </c>
      <c r="AS17" s="80"/>
      <c r="AT17" s="44" t="str">
        <f t="shared" si="19"/>
        <v/>
      </c>
      <c r="AU17" s="79"/>
      <c r="AV17" s="41" t="str">
        <f t="shared" si="20"/>
        <v/>
      </c>
      <c r="AW17" s="80"/>
      <c r="AX17" s="44" t="str">
        <f t="shared" si="21"/>
        <v/>
      </c>
      <c r="AY17" s="79"/>
      <c r="AZ17" s="41" t="str">
        <f t="shared" si="22"/>
        <v/>
      </c>
      <c r="BA17" s="80"/>
      <c r="BB17" s="44" t="str">
        <f t="shared" si="23"/>
        <v/>
      </c>
      <c r="BC17" s="79"/>
      <c r="BD17" s="41" t="str">
        <f t="shared" si="24"/>
        <v/>
      </c>
      <c r="BE17" s="80"/>
      <c r="BF17" s="44" t="str">
        <f t="shared" si="25"/>
        <v/>
      </c>
      <c r="BG17" s="79"/>
      <c r="BH17" s="41" t="str">
        <f t="shared" si="26"/>
        <v/>
      </c>
      <c r="BI17" s="80"/>
      <c r="BJ17" s="44" t="str">
        <f t="shared" si="27"/>
        <v/>
      </c>
      <c r="BK17" s="79"/>
      <c r="BL17" s="41" t="str">
        <f t="shared" si="28"/>
        <v/>
      </c>
      <c r="BM17" s="80"/>
      <c r="BN17" s="44" t="str">
        <f t="shared" si="29"/>
        <v/>
      </c>
      <c r="BO17" s="79"/>
      <c r="BP17" s="41" t="str">
        <f t="shared" si="30"/>
        <v/>
      </c>
      <c r="BQ17" s="80"/>
      <c r="BR17" s="44" t="str">
        <f t="shared" si="31"/>
        <v/>
      </c>
      <c r="BS17" s="79"/>
      <c r="BT17" s="41" t="str">
        <f t="shared" si="32"/>
        <v/>
      </c>
      <c r="BU17" s="80"/>
      <c r="BV17" s="44" t="str">
        <f t="shared" si="33"/>
        <v/>
      </c>
      <c r="BW17" s="79"/>
      <c r="BX17" s="41" t="str">
        <f t="shared" si="34"/>
        <v/>
      </c>
      <c r="BY17" s="80"/>
      <c r="BZ17" s="44" t="str">
        <f t="shared" si="36"/>
        <v/>
      </c>
      <c r="CA17" s="79"/>
      <c r="CB17" s="41" t="str">
        <f t="shared" si="37"/>
        <v/>
      </c>
      <c r="CC17" s="80"/>
      <c r="CD17" s="44" t="str">
        <f t="shared" si="38"/>
        <v/>
      </c>
      <c r="CE17" s="79"/>
      <c r="CF17" s="41" t="str">
        <f t="shared" si="39"/>
        <v/>
      </c>
      <c r="CG17" s="80"/>
      <c r="CH17" s="44" t="str">
        <f t="shared" si="40"/>
        <v/>
      </c>
      <c r="CI17" s="79"/>
      <c r="CJ17" s="41" t="str">
        <f t="shared" si="41"/>
        <v/>
      </c>
      <c r="CK17" s="80"/>
      <c r="CL17" s="44" t="str">
        <f t="shared" si="42"/>
        <v/>
      </c>
      <c r="CM17" s="79"/>
      <c r="CN17" s="41" t="str">
        <f t="shared" si="43"/>
        <v/>
      </c>
      <c r="CO17" s="80"/>
      <c r="CP17" s="44" t="str">
        <f t="shared" si="44"/>
        <v/>
      </c>
      <c r="CQ17" s="79"/>
      <c r="CR17" s="41" t="str">
        <f t="shared" si="45"/>
        <v/>
      </c>
      <c r="CS17" s="80"/>
      <c r="CT17" s="44" t="str">
        <f t="shared" si="46"/>
        <v/>
      </c>
      <c r="CU17" s="79"/>
      <c r="CV17" s="41" t="str">
        <f t="shared" si="47"/>
        <v/>
      </c>
      <c r="CW17" s="80"/>
      <c r="CX17" s="44" t="str">
        <f t="shared" si="48"/>
        <v/>
      </c>
      <c r="CY17" s="79"/>
      <c r="CZ17" s="41" t="str">
        <f t="shared" si="49"/>
        <v/>
      </c>
      <c r="DA17" s="154"/>
    </row>
    <row r="18" spans="1:105" s="46" customFormat="1" ht="74.25" customHeight="1" x14ac:dyDescent="0.25">
      <c r="B18" s="55" t="s">
        <v>5</v>
      </c>
      <c r="C18" s="30">
        <v>1</v>
      </c>
      <c r="D18" s="228">
        <v>6</v>
      </c>
      <c r="E18" s="78"/>
      <c r="F18" s="37" t="str">
        <f t="shared" si="35"/>
        <v/>
      </c>
      <c r="G18" s="79"/>
      <c r="H18" s="41" t="str">
        <f t="shared" si="0"/>
        <v/>
      </c>
      <c r="I18" s="80"/>
      <c r="J18" s="44" t="str">
        <f t="shared" si="1"/>
        <v/>
      </c>
      <c r="K18" s="79"/>
      <c r="L18" s="41" t="str">
        <f t="shared" si="2"/>
        <v/>
      </c>
      <c r="M18" s="80"/>
      <c r="N18" s="44" t="str">
        <f t="shared" si="3"/>
        <v/>
      </c>
      <c r="O18" s="79"/>
      <c r="P18" s="41" t="str">
        <f t="shared" si="4"/>
        <v/>
      </c>
      <c r="Q18" s="80"/>
      <c r="R18" s="44" t="str">
        <f t="shared" si="5"/>
        <v/>
      </c>
      <c r="S18" s="79"/>
      <c r="T18" s="41" t="str">
        <f t="shared" si="6"/>
        <v/>
      </c>
      <c r="U18" s="80"/>
      <c r="V18" s="44" t="str">
        <f t="shared" si="7"/>
        <v/>
      </c>
      <c r="W18" s="79"/>
      <c r="X18" s="41" t="str">
        <f t="shared" si="8"/>
        <v/>
      </c>
      <c r="Y18" s="80"/>
      <c r="Z18" s="44" t="str">
        <f t="shared" si="9"/>
        <v/>
      </c>
      <c r="AA18" s="79"/>
      <c r="AB18" s="41" t="str">
        <f t="shared" si="10"/>
        <v/>
      </c>
      <c r="AC18" s="80"/>
      <c r="AD18" s="44" t="str">
        <f t="shared" si="11"/>
        <v/>
      </c>
      <c r="AE18" s="79"/>
      <c r="AF18" s="41" t="str">
        <f t="shared" si="12"/>
        <v/>
      </c>
      <c r="AG18" s="80"/>
      <c r="AH18" s="44" t="str">
        <f t="shared" si="13"/>
        <v/>
      </c>
      <c r="AI18" s="79"/>
      <c r="AJ18" s="41" t="str">
        <f t="shared" si="14"/>
        <v/>
      </c>
      <c r="AK18" s="80"/>
      <c r="AL18" s="44" t="str">
        <f t="shared" si="15"/>
        <v/>
      </c>
      <c r="AM18" s="79"/>
      <c r="AN18" s="41" t="str">
        <f t="shared" si="16"/>
        <v/>
      </c>
      <c r="AO18" s="80"/>
      <c r="AP18" s="44" t="str">
        <f t="shared" si="17"/>
        <v/>
      </c>
      <c r="AQ18" s="79"/>
      <c r="AR18" s="41" t="str">
        <f t="shared" si="18"/>
        <v/>
      </c>
      <c r="AS18" s="80"/>
      <c r="AT18" s="44" t="str">
        <f t="shared" si="19"/>
        <v/>
      </c>
      <c r="AU18" s="79"/>
      <c r="AV18" s="41" t="str">
        <f t="shared" si="20"/>
        <v/>
      </c>
      <c r="AW18" s="80"/>
      <c r="AX18" s="44" t="str">
        <f t="shared" si="21"/>
        <v/>
      </c>
      <c r="AY18" s="79"/>
      <c r="AZ18" s="41" t="str">
        <f t="shared" si="22"/>
        <v/>
      </c>
      <c r="BA18" s="80"/>
      <c r="BB18" s="44" t="str">
        <f t="shared" si="23"/>
        <v/>
      </c>
      <c r="BC18" s="79"/>
      <c r="BD18" s="41" t="str">
        <f t="shared" si="24"/>
        <v/>
      </c>
      <c r="BE18" s="80"/>
      <c r="BF18" s="44" t="str">
        <f t="shared" si="25"/>
        <v/>
      </c>
      <c r="BG18" s="79"/>
      <c r="BH18" s="41" t="str">
        <f t="shared" si="26"/>
        <v/>
      </c>
      <c r="BI18" s="80"/>
      <c r="BJ18" s="44" t="str">
        <f t="shared" si="27"/>
        <v/>
      </c>
      <c r="BK18" s="79"/>
      <c r="BL18" s="41" t="str">
        <f t="shared" si="28"/>
        <v/>
      </c>
      <c r="BM18" s="80"/>
      <c r="BN18" s="44" t="str">
        <f t="shared" si="29"/>
        <v/>
      </c>
      <c r="BO18" s="79"/>
      <c r="BP18" s="41" t="str">
        <f t="shared" si="30"/>
        <v/>
      </c>
      <c r="BQ18" s="80"/>
      <c r="BR18" s="44" t="str">
        <f t="shared" si="31"/>
        <v/>
      </c>
      <c r="BS18" s="79"/>
      <c r="BT18" s="41" t="str">
        <f t="shared" si="32"/>
        <v/>
      </c>
      <c r="BU18" s="80"/>
      <c r="BV18" s="44" t="str">
        <f t="shared" si="33"/>
        <v/>
      </c>
      <c r="BW18" s="79"/>
      <c r="BX18" s="41" t="str">
        <f t="shared" si="34"/>
        <v/>
      </c>
      <c r="BY18" s="80"/>
      <c r="BZ18" s="44" t="str">
        <f t="shared" si="36"/>
        <v/>
      </c>
      <c r="CA18" s="79"/>
      <c r="CB18" s="41" t="str">
        <f t="shared" si="37"/>
        <v/>
      </c>
      <c r="CC18" s="80"/>
      <c r="CD18" s="44" t="str">
        <f t="shared" si="38"/>
        <v/>
      </c>
      <c r="CE18" s="79"/>
      <c r="CF18" s="41" t="str">
        <f t="shared" si="39"/>
        <v/>
      </c>
      <c r="CG18" s="80"/>
      <c r="CH18" s="44" t="str">
        <f t="shared" si="40"/>
        <v/>
      </c>
      <c r="CI18" s="79"/>
      <c r="CJ18" s="41" t="str">
        <f t="shared" si="41"/>
        <v/>
      </c>
      <c r="CK18" s="80"/>
      <c r="CL18" s="44" t="str">
        <f t="shared" si="42"/>
        <v/>
      </c>
      <c r="CM18" s="79"/>
      <c r="CN18" s="41" t="str">
        <f t="shared" si="43"/>
        <v/>
      </c>
      <c r="CO18" s="80"/>
      <c r="CP18" s="44" t="str">
        <f t="shared" si="44"/>
        <v/>
      </c>
      <c r="CQ18" s="79"/>
      <c r="CR18" s="41" t="str">
        <f t="shared" si="45"/>
        <v/>
      </c>
      <c r="CS18" s="80"/>
      <c r="CT18" s="44" t="str">
        <f t="shared" si="46"/>
        <v/>
      </c>
      <c r="CU18" s="79"/>
      <c r="CV18" s="41" t="str">
        <f t="shared" si="47"/>
        <v/>
      </c>
      <c r="CW18" s="80"/>
      <c r="CX18" s="44" t="str">
        <f t="shared" si="48"/>
        <v/>
      </c>
      <c r="CY18" s="79"/>
      <c r="CZ18" s="41" t="str">
        <f t="shared" si="49"/>
        <v/>
      </c>
      <c r="DA18" s="154"/>
    </row>
    <row r="19" spans="1:105" s="46" customFormat="1" ht="45" customHeight="1" x14ac:dyDescent="0.25">
      <c r="B19" s="55" t="s">
        <v>6</v>
      </c>
      <c r="C19" s="30">
        <v>1</v>
      </c>
      <c r="D19" s="228">
        <v>10</v>
      </c>
      <c r="E19" s="78"/>
      <c r="F19" s="37" t="str">
        <f t="shared" si="35"/>
        <v/>
      </c>
      <c r="G19" s="79"/>
      <c r="H19" s="41" t="str">
        <f t="shared" si="0"/>
        <v/>
      </c>
      <c r="I19" s="80"/>
      <c r="J19" s="44" t="str">
        <f t="shared" si="1"/>
        <v/>
      </c>
      <c r="K19" s="79"/>
      <c r="L19" s="41" t="str">
        <f t="shared" si="2"/>
        <v/>
      </c>
      <c r="M19" s="80"/>
      <c r="N19" s="44" t="str">
        <f t="shared" si="3"/>
        <v/>
      </c>
      <c r="O19" s="79"/>
      <c r="P19" s="41" t="str">
        <f t="shared" si="4"/>
        <v/>
      </c>
      <c r="Q19" s="80"/>
      <c r="R19" s="44" t="str">
        <f t="shared" si="5"/>
        <v/>
      </c>
      <c r="S19" s="79"/>
      <c r="T19" s="41" t="str">
        <f t="shared" si="6"/>
        <v/>
      </c>
      <c r="U19" s="80"/>
      <c r="V19" s="44" t="str">
        <f t="shared" si="7"/>
        <v/>
      </c>
      <c r="W19" s="79"/>
      <c r="X19" s="41" t="str">
        <f t="shared" si="8"/>
        <v/>
      </c>
      <c r="Y19" s="80"/>
      <c r="Z19" s="44" t="str">
        <f t="shared" si="9"/>
        <v/>
      </c>
      <c r="AA19" s="79"/>
      <c r="AB19" s="41" t="str">
        <f t="shared" si="10"/>
        <v/>
      </c>
      <c r="AC19" s="80"/>
      <c r="AD19" s="44" t="str">
        <f t="shared" si="11"/>
        <v/>
      </c>
      <c r="AE19" s="79"/>
      <c r="AF19" s="41" t="str">
        <f t="shared" si="12"/>
        <v/>
      </c>
      <c r="AG19" s="80"/>
      <c r="AH19" s="44" t="str">
        <f t="shared" si="13"/>
        <v/>
      </c>
      <c r="AI19" s="79"/>
      <c r="AJ19" s="41" t="str">
        <f t="shared" si="14"/>
        <v/>
      </c>
      <c r="AK19" s="80"/>
      <c r="AL19" s="44" t="str">
        <f t="shared" si="15"/>
        <v/>
      </c>
      <c r="AM19" s="79"/>
      <c r="AN19" s="41" t="str">
        <f t="shared" si="16"/>
        <v/>
      </c>
      <c r="AO19" s="80"/>
      <c r="AP19" s="44" t="str">
        <f t="shared" si="17"/>
        <v/>
      </c>
      <c r="AQ19" s="79"/>
      <c r="AR19" s="41" t="str">
        <f t="shared" si="18"/>
        <v/>
      </c>
      <c r="AS19" s="80"/>
      <c r="AT19" s="44" t="str">
        <f t="shared" si="19"/>
        <v/>
      </c>
      <c r="AU19" s="79"/>
      <c r="AV19" s="41" t="str">
        <f t="shared" si="20"/>
        <v/>
      </c>
      <c r="AW19" s="80"/>
      <c r="AX19" s="44" t="str">
        <f t="shared" si="21"/>
        <v/>
      </c>
      <c r="AY19" s="79"/>
      <c r="AZ19" s="41" t="str">
        <f t="shared" si="22"/>
        <v/>
      </c>
      <c r="BA19" s="80"/>
      <c r="BB19" s="44" t="str">
        <f t="shared" si="23"/>
        <v/>
      </c>
      <c r="BC19" s="79"/>
      <c r="BD19" s="41" t="str">
        <f t="shared" si="24"/>
        <v/>
      </c>
      <c r="BE19" s="80"/>
      <c r="BF19" s="44" t="str">
        <f t="shared" si="25"/>
        <v/>
      </c>
      <c r="BG19" s="79"/>
      <c r="BH19" s="41" t="str">
        <f t="shared" si="26"/>
        <v/>
      </c>
      <c r="BI19" s="80"/>
      <c r="BJ19" s="44" t="str">
        <f t="shared" si="27"/>
        <v/>
      </c>
      <c r="BK19" s="79"/>
      <c r="BL19" s="41" t="str">
        <f t="shared" si="28"/>
        <v/>
      </c>
      <c r="BM19" s="80"/>
      <c r="BN19" s="44" t="str">
        <f t="shared" si="29"/>
        <v/>
      </c>
      <c r="BO19" s="79"/>
      <c r="BP19" s="41" t="str">
        <f t="shared" si="30"/>
        <v/>
      </c>
      <c r="BQ19" s="80"/>
      <c r="BR19" s="44" t="str">
        <f t="shared" si="31"/>
        <v/>
      </c>
      <c r="BS19" s="79"/>
      <c r="BT19" s="41" t="str">
        <f t="shared" si="32"/>
        <v/>
      </c>
      <c r="BU19" s="80"/>
      <c r="BV19" s="44" t="str">
        <f t="shared" si="33"/>
        <v/>
      </c>
      <c r="BW19" s="79"/>
      <c r="BX19" s="41" t="str">
        <f t="shared" si="34"/>
        <v/>
      </c>
      <c r="BY19" s="80"/>
      <c r="BZ19" s="44" t="str">
        <f t="shared" si="36"/>
        <v/>
      </c>
      <c r="CA19" s="79"/>
      <c r="CB19" s="41" t="str">
        <f t="shared" si="37"/>
        <v/>
      </c>
      <c r="CC19" s="80"/>
      <c r="CD19" s="44" t="str">
        <f t="shared" si="38"/>
        <v/>
      </c>
      <c r="CE19" s="79"/>
      <c r="CF19" s="41" t="str">
        <f t="shared" si="39"/>
        <v/>
      </c>
      <c r="CG19" s="80"/>
      <c r="CH19" s="44" t="str">
        <f t="shared" si="40"/>
        <v/>
      </c>
      <c r="CI19" s="79"/>
      <c r="CJ19" s="41" t="str">
        <f t="shared" si="41"/>
        <v/>
      </c>
      <c r="CK19" s="80"/>
      <c r="CL19" s="44" t="str">
        <f t="shared" si="42"/>
        <v/>
      </c>
      <c r="CM19" s="79"/>
      <c r="CN19" s="41" t="str">
        <f t="shared" si="43"/>
        <v/>
      </c>
      <c r="CO19" s="80"/>
      <c r="CP19" s="44" t="str">
        <f t="shared" si="44"/>
        <v/>
      </c>
      <c r="CQ19" s="79"/>
      <c r="CR19" s="41" t="str">
        <f t="shared" si="45"/>
        <v/>
      </c>
      <c r="CS19" s="80"/>
      <c r="CT19" s="44" t="str">
        <f t="shared" si="46"/>
        <v/>
      </c>
      <c r="CU19" s="79"/>
      <c r="CV19" s="41" t="str">
        <f t="shared" si="47"/>
        <v/>
      </c>
      <c r="CW19" s="80"/>
      <c r="CX19" s="44" t="str">
        <f t="shared" si="48"/>
        <v/>
      </c>
      <c r="CY19" s="79"/>
      <c r="CZ19" s="41" t="str">
        <f t="shared" si="49"/>
        <v/>
      </c>
      <c r="DA19" s="154"/>
    </row>
    <row r="20" spans="1:105" s="46" customFormat="1" ht="45" customHeight="1" x14ac:dyDescent="0.25">
      <c r="B20" s="55" t="s">
        <v>7</v>
      </c>
      <c r="C20" s="30">
        <v>1</v>
      </c>
      <c r="D20" s="228">
        <v>5</v>
      </c>
      <c r="E20" s="78"/>
      <c r="F20" s="37" t="str">
        <f t="shared" si="35"/>
        <v/>
      </c>
      <c r="G20" s="79"/>
      <c r="H20" s="41" t="str">
        <f t="shared" si="0"/>
        <v/>
      </c>
      <c r="I20" s="80"/>
      <c r="J20" s="44" t="str">
        <f t="shared" si="1"/>
        <v/>
      </c>
      <c r="K20" s="79"/>
      <c r="L20" s="41" t="str">
        <f t="shared" si="2"/>
        <v/>
      </c>
      <c r="M20" s="80"/>
      <c r="N20" s="44" t="str">
        <f t="shared" si="3"/>
        <v/>
      </c>
      <c r="O20" s="79"/>
      <c r="P20" s="41" t="str">
        <f t="shared" si="4"/>
        <v/>
      </c>
      <c r="Q20" s="80"/>
      <c r="R20" s="44" t="str">
        <f t="shared" si="5"/>
        <v/>
      </c>
      <c r="S20" s="79"/>
      <c r="T20" s="41" t="str">
        <f t="shared" si="6"/>
        <v/>
      </c>
      <c r="U20" s="80"/>
      <c r="V20" s="44" t="str">
        <f t="shared" si="7"/>
        <v/>
      </c>
      <c r="W20" s="79"/>
      <c r="X20" s="41" t="str">
        <f t="shared" si="8"/>
        <v/>
      </c>
      <c r="Y20" s="80"/>
      <c r="Z20" s="44" t="str">
        <f t="shared" si="9"/>
        <v/>
      </c>
      <c r="AA20" s="79"/>
      <c r="AB20" s="41" t="str">
        <f t="shared" si="10"/>
        <v/>
      </c>
      <c r="AC20" s="80"/>
      <c r="AD20" s="44" t="str">
        <f t="shared" si="11"/>
        <v/>
      </c>
      <c r="AE20" s="79"/>
      <c r="AF20" s="41" t="str">
        <f t="shared" si="12"/>
        <v/>
      </c>
      <c r="AG20" s="80"/>
      <c r="AH20" s="44" t="str">
        <f t="shared" si="13"/>
        <v/>
      </c>
      <c r="AI20" s="79"/>
      <c r="AJ20" s="41" t="str">
        <f t="shared" si="14"/>
        <v/>
      </c>
      <c r="AK20" s="80"/>
      <c r="AL20" s="44" t="str">
        <f t="shared" si="15"/>
        <v/>
      </c>
      <c r="AM20" s="79"/>
      <c r="AN20" s="41" t="str">
        <f t="shared" si="16"/>
        <v/>
      </c>
      <c r="AO20" s="80"/>
      <c r="AP20" s="44" t="str">
        <f t="shared" si="17"/>
        <v/>
      </c>
      <c r="AQ20" s="79"/>
      <c r="AR20" s="41" t="str">
        <f t="shared" si="18"/>
        <v/>
      </c>
      <c r="AS20" s="80"/>
      <c r="AT20" s="44" t="str">
        <f t="shared" si="19"/>
        <v/>
      </c>
      <c r="AU20" s="79"/>
      <c r="AV20" s="41" t="str">
        <f t="shared" si="20"/>
        <v/>
      </c>
      <c r="AW20" s="80"/>
      <c r="AX20" s="44" t="str">
        <f t="shared" si="21"/>
        <v/>
      </c>
      <c r="AY20" s="79"/>
      <c r="AZ20" s="41" t="str">
        <f t="shared" si="22"/>
        <v/>
      </c>
      <c r="BA20" s="80"/>
      <c r="BB20" s="44" t="str">
        <f t="shared" si="23"/>
        <v/>
      </c>
      <c r="BC20" s="79"/>
      <c r="BD20" s="41" t="str">
        <f t="shared" si="24"/>
        <v/>
      </c>
      <c r="BE20" s="80"/>
      <c r="BF20" s="44" t="str">
        <f t="shared" si="25"/>
        <v/>
      </c>
      <c r="BG20" s="79"/>
      <c r="BH20" s="41" t="str">
        <f t="shared" si="26"/>
        <v/>
      </c>
      <c r="BI20" s="80"/>
      <c r="BJ20" s="44" t="str">
        <f t="shared" si="27"/>
        <v/>
      </c>
      <c r="BK20" s="79"/>
      <c r="BL20" s="41" t="str">
        <f t="shared" si="28"/>
        <v/>
      </c>
      <c r="BM20" s="80"/>
      <c r="BN20" s="44" t="str">
        <f t="shared" si="29"/>
        <v/>
      </c>
      <c r="BO20" s="79"/>
      <c r="BP20" s="41" t="str">
        <f t="shared" si="30"/>
        <v/>
      </c>
      <c r="BQ20" s="80"/>
      <c r="BR20" s="44" t="str">
        <f t="shared" si="31"/>
        <v/>
      </c>
      <c r="BS20" s="79"/>
      <c r="BT20" s="41" t="str">
        <f t="shared" si="32"/>
        <v/>
      </c>
      <c r="BU20" s="80"/>
      <c r="BV20" s="44" t="str">
        <f t="shared" si="33"/>
        <v/>
      </c>
      <c r="BW20" s="79"/>
      <c r="BX20" s="41" t="str">
        <f t="shared" si="34"/>
        <v/>
      </c>
      <c r="BY20" s="80"/>
      <c r="BZ20" s="44" t="str">
        <f t="shared" si="36"/>
        <v/>
      </c>
      <c r="CA20" s="79"/>
      <c r="CB20" s="41" t="str">
        <f t="shared" si="37"/>
        <v/>
      </c>
      <c r="CC20" s="80"/>
      <c r="CD20" s="44" t="str">
        <f t="shared" si="38"/>
        <v/>
      </c>
      <c r="CE20" s="79"/>
      <c r="CF20" s="41" t="str">
        <f t="shared" si="39"/>
        <v/>
      </c>
      <c r="CG20" s="80"/>
      <c r="CH20" s="44" t="str">
        <f t="shared" si="40"/>
        <v/>
      </c>
      <c r="CI20" s="79"/>
      <c r="CJ20" s="41" t="str">
        <f t="shared" si="41"/>
        <v/>
      </c>
      <c r="CK20" s="80"/>
      <c r="CL20" s="44" t="str">
        <f t="shared" si="42"/>
        <v/>
      </c>
      <c r="CM20" s="79"/>
      <c r="CN20" s="41" t="str">
        <f t="shared" si="43"/>
        <v/>
      </c>
      <c r="CO20" s="80"/>
      <c r="CP20" s="44" t="str">
        <f t="shared" si="44"/>
        <v/>
      </c>
      <c r="CQ20" s="79"/>
      <c r="CR20" s="41" t="str">
        <f t="shared" si="45"/>
        <v/>
      </c>
      <c r="CS20" s="80"/>
      <c r="CT20" s="44" t="str">
        <f t="shared" si="46"/>
        <v/>
      </c>
      <c r="CU20" s="79"/>
      <c r="CV20" s="41" t="str">
        <f t="shared" si="47"/>
        <v/>
      </c>
      <c r="CW20" s="80"/>
      <c r="CX20" s="44" t="str">
        <f t="shared" si="48"/>
        <v/>
      </c>
      <c r="CY20" s="79"/>
      <c r="CZ20" s="41" t="str">
        <f t="shared" si="49"/>
        <v/>
      </c>
      <c r="DA20" s="154"/>
    </row>
    <row r="21" spans="1:105" s="46" customFormat="1" ht="39" customHeight="1" x14ac:dyDescent="0.25">
      <c r="B21" s="55" t="s">
        <v>8</v>
      </c>
      <c r="C21" s="30">
        <v>5</v>
      </c>
      <c r="D21" s="228">
        <v>10</v>
      </c>
      <c r="E21" s="78"/>
      <c r="F21" s="37" t="str">
        <f t="shared" si="35"/>
        <v/>
      </c>
      <c r="G21" s="79"/>
      <c r="H21" s="41" t="str">
        <f t="shared" ref="H21:H29" si="50">IF(G21="","",IF(G21*$C21&gt;$D21,$D21,G21*$C21))</f>
        <v/>
      </c>
      <c r="I21" s="80"/>
      <c r="J21" s="44" t="str">
        <f t="shared" ref="J21:J29" si="51">IF(I21="","",IF(I21*$C21&gt;$D21,$D21,I21*$C21))</f>
        <v/>
      </c>
      <c r="K21" s="79"/>
      <c r="L21" s="41" t="str">
        <f t="shared" ref="L21:L29" si="52">IF(K21="","",IF(K21*$C21&gt;$D21,$D21,K21*$C21))</f>
        <v/>
      </c>
      <c r="M21" s="80"/>
      <c r="N21" s="44" t="str">
        <f t="shared" ref="N21:N29" si="53">IF(M21="","",IF(M21*$C21&gt;$D21,$D21,M21*$C21))</f>
        <v/>
      </c>
      <c r="O21" s="79"/>
      <c r="P21" s="41" t="str">
        <f t="shared" ref="P21:P29" si="54">IF(O21="","",IF(O21*$C21&gt;$D21,$D21,O21*$C21))</f>
        <v/>
      </c>
      <c r="Q21" s="80"/>
      <c r="R21" s="44" t="str">
        <f t="shared" ref="R21:R29" si="55">IF(Q21="","",IF(Q21*$C21&gt;$D21,$D21,Q21*$C21))</f>
        <v/>
      </c>
      <c r="S21" s="79"/>
      <c r="T21" s="41" t="str">
        <f t="shared" ref="T21:T29" si="56">IF(S21="","",IF(S21*$C21&gt;$D21,$D21,S21*$C21))</f>
        <v/>
      </c>
      <c r="U21" s="80"/>
      <c r="V21" s="44" t="str">
        <f t="shared" ref="V21:V29" si="57">IF(U21="","",IF(U21*$C21&gt;$D21,$D21,U21*$C21))</f>
        <v/>
      </c>
      <c r="W21" s="79"/>
      <c r="X21" s="41" t="str">
        <f t="shared" ref="X21:X29" si="58">IF(W21="","",IF(W21*$C21&gt;$D21,$D21,W21*$C21))</f>
        <v/>
      </c>
      <c r="Y21" s="80"/>
      <c r="Z21" s="44" t="str">
        <f t="shared" ref="Z21:Z29" si="59">IF(Y21="","",IF(Y21*$C21&gt;$D21,$D21,Y21*$C21))</f>
        <v/>
      </c>
      <c r="AA21" s="79"/>
      <c r="AB21" s="41" t="str">
        <f t="shared" ref="AB21:AB29" si="60">IF(AA21="","",IF(AA21*$C21&gt;$D21,$D21,AA21*$C21))</f>
        <v/>
      </c>
      <c r="AC21" s="80"/>
      <c r="AD21" s="44" t="str">
        <f t="shared" ref="AD21:AD29" si="61">IF(AC21="","",IF(AC21*$C21&gt;$D21,$D21,AC21*$C21))</f>
        <v/>
      </c>
      <c r="AE21" s="79"/>
      <c r="AF21" s="41" t="str">
        <f t="shared" ref="AF21:AF29" si="62">IF(AE21="","",IF(AE21*$C21&gt;$D21,$D21,AE21*$C21))</f>
        <v/>
      </c>
      <c r="AG21" s="80"/>
      <c r="AH21" s="44" t="str">
        <f t="shared" ref="AH21:AH29" si="63">IF(AG21="","",IF(AG21*$C21&gt;$D21,$D21,AG21*$C21))</f>
        <v/>
      </c>
      <c r="AI21" s="79"/>
      <c r="AJ21" s="41" t="str">
        <f t="shared" ref="AJ21:AJ29" si="64">IF(AI21="","",IF(AI21*$C21&gt;$D21,$D21,AI21*$C21))</f>
        <v/>
      </c>
      <c r="AK21" s="80"/>
      <c r="AL21" s="44" t="str">
        <f t="shared" ref="AL21:AL29" si="65">IF(AK21="","",IF(AK21*$C21&gt;$D21,$D21,AK21*$C21))</f>
        <v/>
      </c>
      <c r="AM21" s="79"/>
      <c r="AN21" s="41" t="str">
        <f t="shared" ref="AN21:AN29" si="66">IF(AM21="","",IF(AM21*$C21&gt;$D21,$D21,AM21*$C21))</f>
        <v/>
      </c>
      <c r="AO21" s="80"/>
      <c r="AP21" s="44" t="str">
        <f t="shared" ref="AP21:AP29" si="67">IF(AO21="","",IF(AO21*$C21&gt;$D21,$D21,AO21*$C21))</f>
        <v/>
      </c>
      <c r="AQ21" s="79"/>
      <c r="AR21" s="41" t="str">
        <f t="shared" ref="AR21:AR29" si="68">IF(AQ21="","",IF(AQ21*$C21&gt;$D21,$D21,AQ21*$C21))</f>
        <v/>
      </c>
      <c r="AS21" s="80"/>
      <c r="AT21" s="44" t="str">
        <f t="shared" ref="AT21:AT29" si="69">IF(AS21="","",IF(AS21*$C21&gt;$D21,$D21,AS21*$C21))</f>
        <v/>
      </c>
      <c r="AU21" s="79"/>
      <c r="AV21" s="41" t="str">
        <f t="shared" ref="AV21:AV29" si="70">IF(AU21="","",IF(AU21*$C21&gt;$D21,$D21,AU21*$C21))</f>
        <v/>
      </c>
      <c r="AW21" s="80"/>
      <c r="AX21" s="44" t="str">
        <f t="shared" ref="AX21:AX29" si="71">IF(AW21="","",IF(AW21*$C21&gt;$D21,$D21,AW21*$C21))</f>
        <v/>
      </c>
      <c r="AY21" s="79"/>
      <c r="AZ21" s="41" t="str">
        <f t="shared" ref="AZ21:AZ29" si="72">IF(AY21="","",IF(AY21*$C21&gt;$D21,$D21,AY21*$C21))</f>
        <v/>
      </c>
      <c r="BA21" s="80"/>
      <c r="BB21" s="44" t="str">
        <f t="shared" ref="BB21:BB29" si="73">IF(BA21="","",IF(BA21*$C21&gt;$D21,$D21,BA21*$C21))</f>
        <v/>
      </c>
      <c r="BC21" s="79"/>
      <c r="BD21" s="41" t="str">
        <f t="shared" ref="BD21:BD29" si="74">IF(BC21="","",IF(BC21*$C21&gt;$D21,$D21,BC21*$C21))</f>
        <v/>
      </c>
      <c r="BE21" s="80"/>
      <c r="BF21" s="44" t="str">
        <f t="shared" ref="BF21:BF29" si="75">IF(BE21="","",IF(BE21*$C21&gt;$D21,$D21,BE21*$C21))</f>
        <v/>
      </c>
      <c r="BG21" s="79"/>
      <c r="BH21" s="41" t="str">
        <f t="shared" ref="BH21:BH29" si="76">IF(BG21="","",IF(BG21*$C21&gt;$D21,$D21,BG21*$C21))</f>
        <v/>
      </c>
      <c r="BI21" s="80"/>
      <c r="BJ21" s="44" t="str">
        <f t="shared" ref="BJ21:BJ29" si="77">IF(BI21="","",IF(BI21*$C21&gt;$D21,$D21,BI21*$C21))</f>
        <v/>
      </c>
      <c r="BK21" s="79"/>
      <c r="BL21" s="41" t="str">
        <f t="shared" ref="BL21:BL29" si="78">IF(BK21="","",IF(BK21*$C21&gt;$D21,$D21,BK21*$C21))</f>
        <v/>
      </c>
      <c r="BM21" s="80"/>
      <c r="BN21" s="44" t="str">
        <f t="shared" ref="BN21:BN29" si="79">IF(BM21="","",IF(BM21*$C21&gt;$D21,$D21,BM21*$C21))</f>
        <v/>
      </c>
      <c r="BO21" s="79"/>
      <c r="BP21" s="41" t="str">
        <f t="shared" ref="BP21:BP29" si="80">IF(BO21="","",IF(BO21*$C21&gt;$D21,$D21,BO21*$C21))</f>
        <v/>
      </c>
      <c r="BQ21" s="80"/>
      <c r="BR21" s="44" t="str">
        <f t="shared" ref="BR21:BR29" si="81">IF(BQ21="","",IF(BQ21*$C21&gt;$D21,$D21,BQ21*$C21))</f>
        <v/>
      </c>
      <c r="BS21" s="79"/>
      <c r="BT21" s="41" t="str">
        <f t="shared" ref="BT21:BT29" si="82">IF(BS21="","",IF(BS21*$C21&gt;$D21,$D21,BS21*$C21))</f>
        <v/>
      </c>
      <c r="BU21" s="80"/>
      <c r="BV21" s="44" t="str">
        <f t="shared" ref="BV21:BV29" si="83">IF(BU21="","",IF(BU21*$C21&gt;$D21,$D21,BU21*$C21))</f>
        <v/>
      </c>
      <c r="BW21" s="79"/>
      <c r="BX21" s="41" t="str">
        <f t="shared" si="34"/>
        <v/>
      </c>
      <c r="BY21" s="80"/>
      <c r="BZ21" s="44" t="str">
        <f t="shared" si="36"/>
        <v/>
      </c>
      <c r="CA21" s="79"/>
      <c r="CB21" s="41" t="str">
        <f t="shared" si="37"/>
        <v/>
      </c>
      <c r="CC21" s="80"/>
      <c r="CD21" s="44" t="str">
        <f t="shared" si="38"/>
        <v/>
      </c>
      <c r="CE21" s="79"/>
      <c r="CF21" s="41" t="str">
        <f t="shared" si="39"/>
        <v/>
      </c>
      <c r="CG21" s="80"/>
      <c r="CH21" s="44" t="str">
        <f t="shared" si="40"/>
        <v/>
      </c>
      <c r="CI21" s="79"/>
      <c r="CJ21" s="41" t="str">
        <f t="shared" si="41"/>
        <v/>
      </c>
      <c r="CK21" s="80"/>
      <c r="CL21" s="44" t="str">
        <f t="shared" si="42"/>
        <v/>
      </c>
      <c r="CM21" s="79"/>
      <c r="CN21" s="41" t="str">
        <f t="shared" si="43"/>
        <v/>
      </c>
      <c r="CO21" s="80"/>
      <c r="CP21" s="44" t="str">
        <f t="shared" si="44"/>
        <v/>
      </c>
      <c r="CQ21" s="79"/>
      <c r="CR21" s="41" t="str">
        <f t="shared" si="45"/>
        <v/>
      </c>
      <c r="CS21" s="80"/>
      <c r="CT21" s="44" t="str">
        <f t="shared" si="46"/>
        <v/>
      </c>
      <c r="CU21" s="79"/>
      <c r="CV21" s="41" t="str">
        <f t="shared" si="47"/>
        <v/>
      </c>
      <c r="CW21" s="80"/>
      <c r="CX21" s="44" t="str">
        <f t="shared" si="48"/>
        <v/>
      </c>
      <c r="CY21" s="79"/>
      <c r="CZ21" s="41" t="str">
        <f t="shared" si="49"/>
        <v/>
      </c>
      <c r="DA21" s="154"/>
    </row>
    <row r="22" spans="1:105" s="46" customFormat="1" ht="74.25" customHeight="1" x14ac:dyDescent="0.25">
      <c r="B22" s="55" t="s">
        <v>158</v>
      </c>
      <c r="C22" s="30">
        <v>15</v>
      </c>
      <c r="D22" s="228">
        <v>60</v>
      </c>
      <c r="E22" s="78"/>
      <c r="F22" s="37" t="str">
        <f t="shared" si="35"/>
        <v/>
      </c>
      <c r="G22" s="79"/>
      <c r="H22" s="41" t="str">
        <f t="shared" si="50"/>
        <v/>
      </c>
      <c r="I22" s="80"/>
      <c r="J22" s="44" t="str">
        <f t="shared" si="51"/>
        <v/>
      </c>
      <c r="K22" s="79"/>
      <c r="L22" s="41" t="str">
        <f t="shared" si="52"/>
        <v/>
      </c>
      <c r="M22" s="80"/>
      <c r="N22" s="44" t="str">
        <f t="shared" si="53"/>
        <v/>
      </c>
      <c r="O22" s="79"/>
      <c r="P22" s="41" t="str">
        <f t="shared" si="54"/>
        <v/>
      </c>
      <c r="Q22" s="80"/>
      <c r="R22" s="44" t="str">
        <f t="shared" si="55"/>
        <v/>
      </c>
      <c r="S22" s="79"/>
      <c r="T22" s="41" t="str">
        <f t="shared" si="56"/>
        <v/>
      </c>
      <c r="U22" s="80"/>
      <c r="V22" s="44" t="str">
        <f t="shared" si="57"/>
        <v/>
      </c>
      <c r="W22" s="79"/>
      <c r="X22" s="41" t="str">
        <f t="shared" si="58"/>
        <v/>
      </c>
      <c r="Y22" s="80"/>
      <c r="Z22" s="44" t="str">
        <f t="shared" si="59"/>
        <v/>
      </c>
      <c r="AA22" s="79"/>
      <c r="AB22" s="41" t="str">
        <f t="shared" si="60"/>
        <v/>
      </c>
      <c r="AC22" s="80"/>
      <c r="AD22" s="44" t="str">
        <f t="shared" si="61"/>
        <v/>
      </c>
      <c r="AE22" s="79"/>
      <c r="AF22" s="41" t="str">
        <f t="shared" si="62"/>
        <v/>
      </c>
      <c r="AG22" s="80"/>
      <c r="AH22" s="44" t="str">
        <f t="shared" si="63"/>
        <v/>
      </c>
      <c r="AI22" s="79"/>
      <c r="AJ22" s="41" t="str">
        <f t="shared" si="64"/>
        <v/>
      </c>
      <c r="AK22" s="80"/>
      <c r="AL22" s="44" t="str">
        <f t="shared" si="65"/>
        <v/>
      </c>
      <c r="AM22" s="79"/>
      <c r="AN22" s="41" t="str">
        <f t="shared" si="66"/>
        <v/>
      </c>
      <c r="AO22" s="80"/>
      <c r="AP22" s="44" t="str">
        <f t="shared" si="67"/>
        <v/>
      </c>
      <c r="AQ22" s="79"/>
      <c r="AR22" s="41" t="str">
        <f t="shared" si="68"/>
        <v/>
      </c>
      <c r="AS22" s="80"/>
      <c r="AT22" s="44" t="str">
        <f t="shared" si="69"/>
        <v/>
      </c>
      <c r="AU22" s="79"/>
      <c r="AV22" s="41" t="str">
        <f t="shared" si="70"/>
        <v/>
      </c>
      <c r="AW22" s="80"/>
      <c r="AX22" s="44" t="str">
        <f t="shared" si="71"/>
        <v/>
      </c>
      <c r="AY22" s="79"/>
      <c r="AZ22" s="41" t="str">
        <f t="shared" si="72"/>
        <v/>
      </c>
      <c r="BA22" s="80"/>
      <c r="BB22" s="44" t="str">
        <f t="shared" si="73"/>
        <v/>
      </c>
      <c r="BC22" s="79"/>
      <c r="BD22" s="41" t="str">
        <f t="shared" si="74"/>
        <v/>
      </c>
      <c r="BE22" s="80"/>
      <c r="BF22" s="44" t="str">
        <f t="shared" si="75"/>
        <v/>
      </c>
      <c r="BG22" s="79"/>
      <c r="BH22" s="41" t="str">
        <f t="shared" si="76"/>
        <v/>
      </c>
      <c r="BI22" s="80"/>
      <c r="BJ22" s="44" t="str">
        <f t="shared" si="77"/>
        <v/>
      </c>
      <c r="BK22" s="79"/>
      <c r="BL22" s="41" t="str">
        <f t="shared" si="78"/>
        <v/>
      </c>
      <c r="BM22" s="80"/>
      <c r="BN22" s="44" t="str">
        <f t="shared" si="79"/>
        <v/>
      </c>
      <c r="BO22" s="79"/>
      <c r="BP22" s="41" t="str">
        <f t="shared" si="80"/>
        <v/>
      </c>
      <c r="BQ22" s="80"/>
      <c r="BR22" s="44" t="str">
        <f t="shared" si="81"/>
        <v/>
      </c>
      <c r="BS22" s="79"/>
      <c r="BT22" s="41" t="str">
        <f t="shared" si="82"/>
        <v/>
      </c>
      <c r="BU22" s="80"/>
      <c r="BV22" s="44" t="str">
        <f t="shared" si="83"/>
        <v/>
      </c>
      <c r="BW22" s="79"/>
      <c r="BX22" s="41" t="str">
        <f t="shared" si="34"/>
        <v/>
      </c>
      <c r="BY22" s="80"/>
      <c r="BZ22" s="44" t="str">
        <f t="shared" si="36"/>
        <v/>
      </c>
      <c r="CA22" s="79"/>
      <c r="CB22" s="41" t="str">
        <f t="shared" si="37"/>
        <v/>
      </c>
      <c r="CC22" s="80"/>
      <c r="CD22" s="44" t="str">
        <f t="shared" si="38"/>
        <v/>
      </c>
      <c r="CE22" s="79"/>
      <c r="CF22" s="41" t="str">
        <f t="shared" si="39"/>
        <v/>
      </c>
      <c r="CG22" s="80"/>
      <c r="CH22" s="44" t="str">
        <f t="shared" si="40"/>
        <v/>
      </c>
      <c r="CI22" s="79"/>
      <c r="CJ22" s="41" t="str">
        <f t="shared" si="41"/>
        <v/>
      </c>
      <c r="CK22" s="80"/>
      <c r="CL22" s="44" t="str">
        <f t="shared" si="42"/>
        <v/>
      </c>
      <c r="CM22" s="79"/>
      <c r="CN22" s="41" t="str">
        <f t="shared" si="43"/>
        <v/>
      </c>
      <c r="CO22" s="80"/>
      <c r="CP22" s="44" t="str">
        <f t="shared" si="44"/>
        <v/>
      </c>
      <c r="CQ22" s="79"/>
      <c r="CR22" s="41" t="str">
        <f t="shared" si="45"/>
        <v/>
      </c>
      <c r="CS22" s="80"/>
      <c r="CT22" s="44" t="str">
        <f t="shared" si="46"/>
        <v/>
      </c>
      <c r="CU22" s="79"/>
      <c r="CV22" s="41" t="str">
        <f t="shared" si="47"/>
        <v/>
      </c>
      <c r="CW22" s="80"/>
      <c r="CX22" s="44" t="str">
        <f t="shared" si="48"/>
        <v/>
      </c>
      <c r="CY22" s="79"/>
      <c r="CZ22" s="41" t="str">
        <f t="shared" si="49"/>
        <v/>
      </c>
      <c r="DA22" s="154"/>
    </row>
    <row r="23" spans="1:105" s="46" customFormat="1" ht="67.5" customHeight="1" x14ac:dyDescent="0.25">
      <c r="B23" s="55" t="s">
        <v>159</v>
      </c>
      <c r="C23" s="30">
        <v>12</v>
      </c>
      <c r="D23" s="228">
        <v>48</v>
      </c>
      <c r="E23" s="78"/>
      <c r="F23" s="37" t="str">
        <f t="shared" si="35"/>
        <v/>
      </c>
      <c r="G23" s="79"/>
      <c r="H23" s="41" t="str">
        <f t="shared" si="50"/>
        <v/>
      </c>
      <c r="I23" s="80"/>
      <c r="J23" s="44" t="str">
        <f t="shared" si="51"/>
        <v/>
      </c>
      <c r="K23" s="79"/>
      <c r="L23" s="41" t="str">
        <f t="shared" si="52"/>
        <v/>
      </c>
      <c r="M23" s="80"/>
      <c r="N23" s="44" t="str">
        <f t="shared" si="53"/>
        <v/>
      </c>
      <c r="O23" s="79"/>
      <c r="P23" s="41" t="str">
        <f t="shared" si="54"/>
        <v/>
      </c>
      <c r="Q23" s="80"/>
      <c r="R23" s="44" t="str">
        <f t="shared" si="55"/>
        <v/>
      </c>
      <c r="S23" s="79"/>
      <c r="T23" s="41" t="str">
        <f t="shared" si="56"/>
        <v/>
      </c>
      <c r="U23" s="80"/>
      <c r="V23" s="44" t="str">
        <f t="shared" si="57"/>
        <v/>
      </c>
      <c r="W23" s="79"/>
      <c r="X23" s="41" t="str">
        <f t="shared" si="58"/>
        <v/>
      </c>
      <c r="Y23" s="80"/>
      <c r="Z23" s="44" t="str">
        <f t="shared" si="59"/>
        <v/>
      </c>
      <c r="AA23" s="79"/>
      <c r="AB23" s="41" t="str">
        <f t="shared" si="60"/>
        <v/>
      </c>
      <c r="AC23" s="80"/>
      <c r="AD23" s="44" t="str">
        <f t="shared" si="61"/>
        <v/>
      </c>
      <c r="AE23" s="79"/>
      <c r="AF23" s="41" t="str">
        <f t="shared" si="62"/>
        <v/>
      </c>
      <c r="AG23" s="80"/>
      <c r="AH23" s="44" t="str">
        <f t="shared" si="63"/>
        <v/>
      </c>
      <c r="AI23" s="79"/>
      <c r="AJ23" s="41" t="str">
        <f t="shared" si="64"/>
        <v/>
      </c>
      <c r="AK23" s="80"/>
      <c r="AL23" s="44" t="str">
        <f t="shared" si="65"/>
        <v/>
      </c>
      <c r="AM23" s="79"/>
      <c r="AN23" s="41" t="str">
        <f t="shared" si="66"/>
        <v/>
      </c>
      <c r="AO23" s="80"/>
      <c r="AP23" s="44" t="str">
        <f t="shared" si="67"/>
        <v/>
      </c>
      <c r="AQ23" s="79"/>
      <c r="AR23" s="41" t="str">
        <f t="shared" si="68"/>
        <v/>
      </c>
      <c r="AS23" s="80"/>
      <c r="AT23" s="44" t="str">
        <f t="shared" si="69"/>
        <v/>
      </c>
      <c r="AU23" s="79"/>
      <c r="AV23" s="41" t="str">
        <f t="shared" si="70"/>
        <v/>
      </c>
      <c r="AW23" s="80"/>
      <c r="AX23" s="44" t="str">
        <f t="shared" si="71"/>
        <v/>
      </c>
      <c r="AY23" s="79"/>
      <c r="AZ23" s="41" t="str">
        <f t="shared" si="72"/>
        <v/>
      </c>
      <c r="BA23" s="80"/>
      <c r="BB23" s="44" t="str">
        <f t="shared" si="73"/>
        <v/>
      </c>
      <c r="BC23" s="79"/>
      <c r="BD23" s="41" t="str">
        <f t="shared" si="74"/>
        <v/>
      </c>
      <c r="BE23" s="80"/>
      <c r="BF23" s="44" t="str">
        <f t="shared" si="75"/>
        <v/>
      </c>
      <c r="BG23" s="79"/>
      <c r="BH23" s="41" t="str">
        <f t="shared" si="76"/>
        <v/>
      </c>
      <c r="BI23" s="80"/>
      <c r="BJ23" s="44" t="str">
        <f t="shared" si="77"/>
        <v/>
      </c>
      <c r="BK23" s="79"/>
      <c r="BL23" s="41" t="str">
        <f t="shared" si="78"/>
        <v/>
      </c>
      <c r="BM23" s="80"/>
      <c r="BN23" s="44" t="str">
        <f t="shared" si="79"/>
        <v/>
      </c>
      <c r="BO23" s="79"/>
      <c r="BP23" s="41" t="str">
        <f t="shared" si="80"/>
        <v/>
      </c>
      <c r="BQ23" s="80"/>
      <c r="BR23" s="44" t="str">
        <f t="shared" si="81"/>
        <v/>
      </c>
      <c r="BS23" s="79"/>
      <c r="BT23" s="41" t="str">
        <f t="shared" si="82"/>
        <v/>
      </c>
      <c r="BU23" s="80"/>
      <c r="BV23" s="44" t="str">
        <f t="shared" si="83"/>
        <v/>
      </c>
      <c r="BW23" s="79"/>
      <c r="BX23" s="41" t="str">
        <f t="shared" si="34"/>
        <v/>
      </c>
      <c r="BY23" s="80"/>
      <c r="BZ23" s="44" t="str">
        <f t="shared" si="36"/>
        <v/>
      </c>
      <c r="CA23" s="79"/>
      <c r="CB23" s="41" t="str">
        <f t="shared" si="37"/>
        <v/>
      </c>
      <c r="CC23" s="80"/>
      <c r="CD23" s="44" t="str">
        <f t="shared" si="38"/>
        <v/>
      </c>
      <c r="CE23" s="79"/>
      <c r="CF23" s="41" t="str">
        <f t="shared" si="39"/>
        <v/>
      </c>
      <c r="CG23" s="80"/>
      <c r="CH23" s="44" t="str">
        <f t="shared" si="40"/>
        <v/>
      </c>
      <c r="CI23" s="79"/>
      <c r="CJ23" s="41" t="str">
        <f t="shared" si="41"/>
        <v/>
      </c>
      <c r="CK23" s="80"/>
      <c r="CL23" s="44" t="str">
        <f t="shared" si="42"/>
        <v/>
      </c>
      <c r="CM23" s="79"/>
      <c r="CN23" s="41" t="str">
        <f t="shared" si="43"/>
        <v/>
      </c>
      <c r="CO23" s="80"/>
      <c r="CP23" s="44" t="str">
        <f t="shared" si="44"/>
        <v/>
      </c>
      <c r="CQ23" s="79"/>
      <c r="CR23" s="41" t="str">
        <f t="shared" si="45"/>
        <v/>
      </c>
      <c r="CS23" s="80"/>
      <c r="CT23" s="44" t="str">
        <f t="shared" si="46"/>
        <v/>
      </c>
      <c r="CU23" s="79"/>
      <c r="CV23" s="41" t="str">
        <f t="shared" si="47"/>
        <v/>
      </c>
      <c r="CW23" s="80"/>
      <c r="CX23" s="44" t="str">
        <f t="shared" si="48"/>
        <v/>
      </c>
      <c r="CY23" s="79"/>
      <c r="CZ23" s="41" t="str">
        <f t="shared" si="49"/>
        <v/>
      </c>
      <c r="DA23" s="154"/>
    </row>
    <row r="24" spans="1:105" s="46" customFormat="1" ht="67.5" customHeight="1" x14ac:dyDescent="0.25">
      <c r="B24" s="55" t="s">
        <v>160</v>
      </c>
      <c r="C24" s="30">
        <v>10</v>
      </c>
      <c r="D24" s="228">
        <v>40</v>
      </c>
      <c r="E24" s="78"/>
      <c r="F24" s="37" t="str">
        <f t="shared" si="35"/>
        <v/>
      </c>
      <c r="G24" s="79"/>
      <c r="H24" s="41" t="str">
        <f t="shared" si="50"/>
        <v/>
      </c>
      <c r="I24" s="80"/>
      <c r="J24" s="44" t="str">
        <f t="shared" si="51"/>
        <v/>
      </c>
      <c r="K24" s="79"/>
      <c r="L24" s="41" t="str">
        <f t="shared" si="52"/>
        <v/>
      </c>
      <c r="M24" s="80"/>
      <c r="N24" s="44" t="str">
        <f t="shared" si="53"/>
        <v/>
      </c>
      <c r="O24" s="79"/>
      <c r="P24" s="41" t="str">
        <f t="shared" si="54"/>
        <v/>
      </c>
      <c r="Q24" s="80"/>
      <c r="R24" s="44" t="str">
        <f t="shared" si="55"/>
        <v/>
      </c>
      <c r="S24" s="79"/>
      <c r="T24" s="41" t="str">
        <f t="shared" si="56"/>
        <v/>
      </c>
      <c r="U24" s="80"/>
      <c r="V24" s="44" t="str">
        <f t="shared" si="57"/>
        <v/>
      </c>
      <c r="W24" s="79"/>
      <c r="X24" s="41" t="str">
        <f t="shared" si="58"/>
        <v/>
      </c>
      <c r="Y24" s="80"/>
      <c r="Z24" s="44" t="str">
        <f t="shared" si="59"/>
        <v/>
      </c>
      <c r="AA24" s="79"/>
      <c r="AB24" s="41" t="str">
        <f t="shared" si="60"/>
        <v/>
      </c>
      <c r="AC24" s="80"/>
      <c r="AD24" s="44" t="str">
        <f t="shared" si="61"/>
        <v/>
      </c>
      <c r="AE24" s="79"/>
      <c r="AF24" s="41" t="str">
        <f t="shared" si="62"/>
        <v/>
      </c>
      <c r="AG24" s="80"/>
      <c r="AH24" s="44" t="str">
        <f t="shared" si="63"/>
        <v/>
      </c>
      <c r="AI24" s="79"/>
      <c r="AJ24" s="41" t="str">
        <f t="shared" si="64"/>
        <v/>
      </c>
      <c r="AK24" s="80"/>
      <c r="AL24" s="44" t="str">
        <f t="shared" si="65"/>
        <v/>
      </c>
      <c r="AM24" s="79"/>
      <c r="AN24" s="41" t="str">
        <f t="shared" si="66"/>
        <v/>
      </c>
      <c r="AO24" s="80"/>
      <c r="AP24" s="44" t="str">
        <f t="shared" si="67"/>
        <v/>
      </c>
      <c r="AQ24" s="79"/>
      <c r="AR24" s="41" t="str">
        <f t="shared" si="68"/>
        <v/>
      </c>
      <c r="AS24" s="80"/>
      <c r="AT24" s="44" t="str">
        <f t="shared" si="69"/>
        <v/>
      </c>
      <c r="AU24" s="79"/>
      <c r="AV24" s="41" t="str">
        <f t="shared" si="70"/>
        <v/>
      </c>
      <c r="AW24" s="80"/>
      <c r="AX24" s="44" t="str">
        <f t="shared" si="71"/>
        <v/>
      </c>
      <c r="AY24" s="79"/>
      <c r="AZ24" s="41" t="str">
        <f t="shared" si="72"/>
        <v/>
      </c>
      <c r="BA24" s="80"/>
      <c r="BB24" s="44" t="str">
        <f t="shared" si="73"/>
        <v/>
      </c>
      <c r="BC24" s="79"/>
      <c r="BD24" s="41" t="str">
        <f t="shared" si="74"/>
        <v/>
      </c>
      <c r="BE24" s="80"/>
      <c r="BF24" s="44" t="str">
        <f t="shared" si="75"/>
        <v/>
      </c>
      <c r="BG24" s="79"/>
      <c r="BH24" s="41" t="str">
        <f t="shared" si="76"/>
        <v/>
      </c>
      <c r="BI24" s="80"/>
      <c r="BJ24" s="44" t="str">
        <f t="shared" si="77"/>
        <v/>
      </c>
      <c r="BK24" s="79"/>
      <c r="BL24" s="41" t="str">
        <f t="shared" si="78"/>
        <v/>
      </c>
      <c r="BM24" s="80"/>
      <c r="BN24" s="44" t="str">
        <f t="shared" si="79"/>
        <v/>
      </c>
      <c r="BO24" s="79"/>
      <c r="BP24" s="41" t="str">
        <f t="shared" si="80"/>
        <v/>
      </c>
      <c r="BQ24" s="80"/>
      <c r="BR24" s="44" t="str">
        <f t="shared" si="81"/>
        <v/>
      </c>
      <c r="BS24" s="79"/>
      <c r="BT24" s="41" t="str">
        <f t="shared" si="82"/>
        <v/>
      </c>
      <c r="BU24" s="80"/>
      <c r="BV24" s="44" t="str">
        <f t="shared" si="83"/>
        <v/>
      </c>
      <c r="BW24" s="79"/>
      <c r="BX24" s="41" t="str">
        <f t="shared" si="34"/>
        <v/>
      </c>
      <c r="BY24" s="80"/>
      <c r="BZ24" s="44" t="str">
        <f t="shared" si="36"/>
        <v/>
      </c>
      <c r="CA24" s="79"/>
      <c r="CB24" s="41" t="str">
        <f t="shared" si="37"/>
        <v/>
      </c>
      <c r="CC24" s="80"/>
      <c r="CD24" s="44" t="str">
        <f t="shared" si="38"/>
        <v/>
      </c>
      <c r="CE24" s="79"/>
      <c r="CF24" s="41" t="str">
        <f t="shared" si="39"/>
        <v/>
      </c>
      <c r="CG24" s="80"/>
      <c r="CH24" s="44" t="str">
        <f t="shared" si="40"/>
        <v/>
      </c>
      <c r="CI24" s="79"/>
      <c r="CJ24" s="41" t="str">
        <f t="shared" si="41"/>
        <v/>
      </c>
      <c r="CK24" s="80"/>
      <c r="CL24" s="44" t="str">
        <f t="shared" si="42"/>
        <v/>
      </c>
      <c r="CM24" s="79"/>
      <c r="CN24" s="41" t="str">
        <f t="shared" si="43"/>
        <v/>
      </c>
      <c r="CO24" s="80"/>
      <c r="CP24" s="44" t="str">
        <f t="shared" si="44"/>
        <v/>
      </c>
      <c r="CQ24" s="79"/>
      <c r="CR24" s="41" t="str">
        <f t="shared" si="45"/>
        <v/>
      </c>
      <c r="CS24" s="80"/>
      <c r="CT24" s="44" t="str">
        <f t="shared" si="46"/>
        <v/>
      </c>
      <c r="CU24" s="79"/>
      <c r="CV24" s="41" t="str">
        <f t="shared" si="47"/>
        <v/>
      </c>
      <c r="CW24" s="80"/>
      <c r="CX24" s="44" t="str">
        <f t="shared" si="48"/>
        <v/>
      </c>
      <c r="CY24" s="79"/>
      <c r="CZ24" s="41" t="str">
        <f t="shared" si="49"/>
        <v/>
      </c>
      <c r="DA24" s="154"/>
    </row>
    <row r="25" spans="1:105" s="46" customFormat="1" ht="67.5" customHeight="1" x14ac:dyDescent="0.25">
      <c r="B25" s="55" t="s">
        <v>162</v>
      </c>
      <c r="C25" s="30">
        <v>7</v>
      </c>
      <c r="D25" s="228">
        <v>28</v>
      </c>
      <c r="E25" s="78"/>
      <c r="F25" s="37" t="str">
        <f t="shared" si="35"/>
        <v/>
      </c>
      <c r="G25" s="79"/>
      <c r="H25" s="41" t="str">
        <f t="shared" si="50"/>
        <v/>
      </c>
      <c r="I25" s="80"/>
      <c r="J25" s="44" t="str">
        <f t="shared" si="51"/>
        <v/>
      </c>
      <c r="K25" s="79"/>
      <c r="L25" s="41" t="str">
        <f t="shared" si="52"/>
        <v/>
      </c>
      <c r="M25" s="80"/>
      <c r="N25" s="44" t="str">
        <f t="shared" si="53"/>
        <v/>
      </c>
      <c r="O25" s="79"/>
      <c r="P25" s="41" t="str">
        <f t="shared" si="54"/>
        <v/>
      </c>
      <c r="Q25" s="80"/>
      <c r="R25" s="44" t="str">
        <f t="shared" si="55"/>
        <v/>
      </c>
      <c r="S25" s="79"/>
      <c r="T25" s="41" t="str">
        <f t="shared" si="56"/>
        <v/>
      </c>
      <c r="U25" s="80"/>
      <c r="V25" s="44" t="str">
        <f t="shared" si="57"/>
        <v/>
      </c>
      <c r="W25" s="79"/>
      <c r="X25" s="41" t="str">
        <f t="shared" si="58"/>
        <v/>
      </c>
      <c r="Y25" s="80"/>
      <c r="Z25" s="44" t="str">
        <f t="shared" si="59"/>
        <v/>
      </c>
      <c r="AA25" s="79"/>
      <c r="AB25" s="41" t="str">
        <f t="shared" si="60"/>
        <v/>
      </c>
      <c r="AC25" s="80"/>
      <c r="AD25" s="44" t="str">
        <f t="shared" si="61"/>
        <v/>
      </c>
      <c r="AE25" s="79"/>
      <c r="AF25" s="41" t="str">
        <f t="shared" si="62"/>
        <v/>
      </c>
      <c r="AG25" s="80"/>
      <c r="AH25" s="44" t="str">
        <f t="shared" si="63"/>
        <v/>
      </c>
      <c r="AI25" s="79"/>
      <c r="AJ25" s="41" t="str">
        <f t="shared" si="64"/>
        <v/>
      </c>
      <c r="AK25" s="80"/>
      <c r="AL25" s="44" t="str">
        <f t="shared" si="65"/>
        <v/>
      </c>
      <c r="AM25" s="79"/>
      <c r="AN25" s="41" t="str">
        <f t="shared" si="66"/>
        <v/>
      </c>
      <c r="AO25" s="80"/>
      <c r="AP25" s="44" t="str">
        <f t="shared" si="67"/>
        <v/>
      </c>
      <c r="AQ25" s="79"/>
      <c r="AR25" s="41" t="str">
        <f t="shared" si="68"/>
        <v/>
      </c>
      <c r="AS25" s="80"/>
      <c r="AT25" s="44" t="str">
        <f t="shared" si="69"/>
        <v/>
      </c>
      <c r="AU25" s="79"/>
      <c r="AV25" s="41" t="str">
        <f t="shared" si="70"/>
        <v/>
      </c>
      <c r="AW25" s="80"/>
      <c r="AX25" s="44" t="str">
        <f t="shared" si="71"/>
        <v/>
      </c>
      <c r="AY25" s="79"/>
      <c r="AZ25" s="41" t="str">
        <f t="shared" si="72"/>
        <v/>
      </c>
      <c r="BA25" s="80"/>
      <c r="BB25" s="44" t="str">
        <f t="shared" si="73"/>
        <v/>
      </c>
      <c r="BC25" s="79"/>
      <c r="BD25" s="41" t="str">
        <f t="shared" si="74"/>
        <v/>
      </c>
      <c r="BE25" s="80"/>
      <c r="BF25" s="44" t="str">
        <f t="shared" si="75"/>
        <v/>
      </c>
      <c r="BG25" s="79"/>
      <c r="BH25" s="41" t="str">
        <f t="shared" si="76"/>
        <v/>
      </c>
      <c r="BI25" s="80"/>
      <c r="BJ25" s="44" t="str">
        <f t="shared" si="77"/>
        <v/>
      </c>
      <c r="BK25" s="79"/>
      <c r="BL25" s="41" t="str">
        <f t="shared" si="78"/>
        <v/>
      </c>
      <c r="BM25" s="80"/>
      <c r="BN25" s="44" t="str">
        <f t="shared" si="79"/>
        <v/>
      </c>
      <c r="BO25" s="79"/>
      <c r="BP25" s="41" t="str">
        <f t="shared" si="80"/>
        <v/>
      </c>
      <c r="BQ25" s="80"/>
      <c r="BR25" s="44" t="str">
        <f t="shared" si="81"/>
        <v/>
      </c>
      <c r="BS25" s="79"/>
      <c r="BT25" s="41" t="str">
        <f t="shared" si="82"/>
        <v/>
      </c>
      <c r="BU25" s="80"/>
      <c r="BV25" s="44" t="str">
        <f t="shared" si="83"/>
        <v/>
      </c>
      <c r="BW25" s="79"/>
      <c r="BX25" s="41" t="str">
        <f t="shared" si="34"/>
        <v/>
      </c>
      <c r="BY25" s="80"/>
      <c r="BZ25" s="44" t="str">
        <f t="shared" si="36"/>
        <v/>
      </c>
      <c r="CA25" s="79"/>
      <c r="CB25" s="41" t="str">
        <f t="shared" si="37"/>
        <v/>
      </c>
      <c r="CC25" s="80"/>
      <c r="CD25" s="44" t="str">
        <f t="shared" si="38"/>
        <v/>
      </c>
      <c r="CE25" s="79"/>
      <c r="CF25" s="41" t="str">
        <f t="shared" si="39"/>
        <v/>
      </c>
      <c r="CG25" s="80"/>
      <c r="CH25" s="44" t="str">
        <f t="shared" si="40"/>
        <v/>
      </c>
      <c r="CI25" s="79"/>
      <c r="CJ25" s="41" t="str">
        <f t="shared" si="41"/>
        <v/>
      </c>
      <c r="CK25" s="80"/>
      <c r="CL25" s="44" t="str">
        <f t="shared" si="42"/>
        <v/>
      </c>
      <c r="CM25" s="79"/>
      <c r="CN25" s="41" t="str">
        <f t="shared" si="43"/>
        <v/>
      </c>
      <c r="CO25" s="80"/>
      <c r="CP25" s="44" t="str">
        <f t="shared" si="44"/>
        <v/>
      </c>
      <c r="CQ25" s="79"/>
      <c r="CR25" s="41" t="str">
        <f t="shared" si="45"/>
        <v/>
      </c>
      <c r="CS25" s="80"/>
      <c r="CT25" s="44" t="str">
        <f t="shared" si="46"/>
        <v/>
      </c>
      <c r="CU25" s="79"/>
      <c r="CV25" s="41" t="str">
        <f t="shared" si="47"/>
        <v/>
      </c>
      <c r="CW25" s="80"/>
      <c r="CX25" s="44" t="str">
        <f t="shared" si="48"/>
        <v/>
      </c>
      <c r="CY25" s="79"/>
      <c r="CZ25" s="41" t="str">
        <f t="shared" si="49"/>
        <v/>
      </c>
      <c r="DA25" s="154"/>
    </row>
    <row r="26" spans="1:105" s="46" customFormat="1" ht="67.5" customHeight="1" x14ac:dyDescent="0.25">
      <c r="B26" s="55" t="s">
        <v>161</v>
      </c>
      <c r="C26" s="30">
        <v>5</v>
      </c>
      <c r="D26" s="228">
        <v>20</v>
      </c>
      <c r="E26" s="78"/>
      <c r="F26" s="37" t="str">
        <f t="shared" si="35"/>
        <v/>
      </c>
      <c r="G26" s="79"/>
      <c r="H26" s="41" t="str">
        <f t="shared" si="50"/>
        <v/>
      </c>
      <c r="I26" s="80"/>
      <c r="J26" s="44" t="str">
        <f t="shared" si="51"/>
        <v/>
      </c>
      <c r="K26" s="79"/>
      <c r="L26" s="41" t="str">
        <f t="shared" si="52"/>
        <v/>
      </c>
      <c r="M26" s="80"/>
      <c r="N26" s="44" t="str">
        <f t="shared" si="53"/>
        <v/>
      </c>
      <c r="O26" s="79"/>
      <c r="P26" s="41" t="str">
        <f t="shared" si="54"/>
        <v/>
      </c>
      <c r="Q26" s="80"/>
      <c r="R26" s="44" t="str">
        <f t="shared" si="55"/>
        <v/>
      </c>
      <c r="S26" s="79"/>
      <c r="T26" s="41" t="str">
        <f t="shared" si="56"/>
        <v/>
      </c>
      <c r="U26" s="80"/>
      <c r="V26" s="44" t="str">
        <f t="shared" si="57"/>
        <v/>
      </c>
      <c r="W26" s="79"/>
      <c r="X26" s="41" t="str">
        <f t="shared" si="58"/>
        <v/>
      </c>
      <c r="Y26" s="80"/>
      <c r="Z26" s="44" t="str">
        <f t="shared" si="59"/>
        <v/>
      </c>
      <c r="AA26" s="79"/>
      <c r="AB26" s="41" t="str">
        <f t="shared" si="60"/>
        <v/>
      </c>
      <c r="AC26" s="80"/>
      <c r="AD26" s="44" t="str">
        <f t="shared" si="61"/>
        <v/>
      </c>
      <c r="AE26" s="79"/>
      <c r="AF26" s="41" t="str">
        <f t="shared" si="62"/>
        <v/>
      </c>
      <c r="AG26" s="80"/>
      <c r="AH26" s="44" t="str">
        <f t="shared" si="63"/>
        <v/>
      </c>
      <c r="AI26" s="79"/>
      <c r="AJ26" s="41" t="str">
        <f t="shared" si="64"/>
        <v/>
      </c>
      <c r="AK26" s="80"/>
      <c r="AL26" s="44" t="str">
        <f t="shared" si="65"/>
        <v/>
      </c>
      <c r="AM26" s="79"/>
      <c r="AN26" s="41" t="str">
        <f t="shared" si="66"/>
        <v/>
      </c>
      <c r="AO26" s="80"/>
      <c r="AP26" s="44" t="str">
        <f t="shared" si="67"/>
        <v/>
      </c>
      <c r="AQ26" s="79"/>
      <c r="AR26" s="41" t="str">
        <f t="shared" si="68"/>
        <v/>
      </c>
      <c r="AS26" s="80"/>
      <c r="AT26" s="44" t="str">
        <f t="shared" si="69"/>
        <v/>
      </c>
      <c r="AU26" s="79"/>
      <c r="AV26" s="41" t="str">
        <f t="shared" si="70"/>
        <v/>
      </c>
      <c r="AW26" s="80"/>
      <c r="AX26" s="44" t="str">
        <f t="shared" si="71"/>
        <v/>
      </c>
      <c r="AY26" s="79"/>
      <c r="AZ26" s="41" t="str">
        <f t="shared" si="72"/>
        <v/>
      </c>
      <c r="BA26" s="80"/>
      <c r="BB26" s="44" t="str">
        <f t="shared" si="73"/>
        <v/>
      </c>
      <c r="BC26" s="79"/>
      <c r="BD26" s="41" t="str">
        <f t="shared" si="74"/>
        <v/>
      </c>
      <c r="BE26" s="80"/>
      <c r="BF26" s="44" t="str">
        <f t="shared" si="75"/>
        <v/>
      </c>
      <c r="BG26" s="79"/>
      <c r="BH26" s="41" t="str">
        <f t="shared" si="76"/>
        <v/>
      </c>
      <c r="BI26" s="80"/>
      <c r="BJ26" s="44" t="str">
        <f t="shared" si="77"/>
        <v/>
      </c>
      <c r="BK26" s="79"/>
      <c r="BL26" s="41" t="str">
        <f t="shared" si="78"/>
        <v/>
      </c>
      <c r="BM26" s="80"/>
      <c r="BN26" s="44" t="str">
        <f t="shared" si="79"/>
        <v/>
      </c>
      <c r="BO26" s="79"/>
      <c r="BP26" s="41" t="str">
        <f t="shared" si="80"/>
        <v/>
      </c>
      <c r="BQ26" s="80"/>
      <c r="BR26" s="44" t="str">
        <f t="shared" si="81"/>
        <v/>
      </c>
      <c r="BS26" s="79"/>
      <c r="BT26" s="41" t="str">
        <f t="shared" si="82"/>
        <v/>
      </c>
      <c r="BU26" s="80"/>
      <c r="BV26" s="44" t="str">
        <f t="shared" si="83"/>
        <v/>
      </c>
      <c r="BW26" s="79"/>
      <c r="BX26" s="41" t="str">
        <f t="shared" si="34"/>
        <v/>
      </c>
      <c r="BY26" s="80"/>
      <c r="BZ26" s="44" t="str">
        <f t="shared" si="36"/>
        <v/>
      </c>
      <c r="CA26" s="79"/>
      <c r="CB26" s="41" t="str">
        <f t="shared" si="37"/>
        <v/>
      </c>
      <c r="CC26" s="80"/>
      <c r="CD26" s="44" t="str">
        <f t="shared" si="38"/>
        <v/>
      </c>
      <c r="CE26" s="79"/>
      <c r="CF26" s="41" t="str">
        <f t="shared" si="39"/>
        <v/>
      </c>
      <c r="CG26" s="80"/>
      <c r="CH26" s="44" t="str">
        <f t="shared" si="40"/>
        <v/>
      </c>
      <c r="CI26" s="79"/>
      <c r="CJ26" s="41" t="str">
        <f t="shared" si="41"/>
        <v/>
      </c>
      <c r="CK26" s="80"/>
      <c r="CL26" s="44" t="str">
        <f t="shared" si="42"/>
        <v/>
      </c>
      <c r="CM26" s="79"/>
      <c r="CN26" s="41" t="str">
        <f t="shared" si="43"/>
        <v/>
      </c>
      <c r="CO26" s="80"/>
      <c r="CP26" s="44" t="str">
        <f t="shared" si="44"/>
        <v/>
      </c>
      <c r="CQ26" s="79"/>
      <c r="CR26" s="41" t="str">
        <f t="shared" si="45"/>
        <v/>
      </c>
      <c r="CS26" s="80"/>
      <c r="CT26" s="44" t="str">
        <f t="shared" si="46"/>
        <v/>
      </c>
      <c r="CU26" s="79"/>
      <c r="CV26" s="41" t="str">
        <f t="shared" si="47"/>
        <v/>
      </c>
      <c r="CW26" s="80"/>
      <c r="CX26" s="44" t="str">
        <f t="shared" si="48"/>
        <v/>
      </c>
      <c r="CY26" s="79"/>
      <c r="CZ26" s="41" t="str">
        <f t="shared" si="49"/>
        <v/>
      </c>
      <c r="DA26" s="154"/>
    </row>
    <row r="27" spans="1:105" s="46" customFormat="1" ht="28.5" customHeight="1" x14ac:dyDescent="0.25">
      <c r="B27" s="55" t="s">
        <v>9</v>
      </c>
      <c r="C27" s="30">
        <v>0.1</v>
      </c>
      <c r="D27" s="228">
        <v>2</v>
      </c>
      <c r="E27" s="78"/>
      <c r="F27" s="37" t="str">
        <f t="shared" si="35"/>
        <v/>
      </c>
      <c r="G27" s="79"/>
      <c r="H27" s="41" t="str">
        <f t="shared" si="50"/>
        <v/>
      </c>
      <c r="I27" s="80"/>
      <c r="J27" s="44" t="str">
        <f t="shared" si="51"/>
        <v/>
      </c>
      <c r="K27" s="79"/>
      <c r="L27" s="41" t="str">
        <f t="shared" si="52"/>
        <v/>
      </c>
      <c r="M27" s="80"/>
      <c r="N27" s="44" t="str">
        <f t="shared" si="53"/>
        <v/>
      </c>
      <c r="O27" s="79"/>
      <c r="P27" s="41" t="str">
        <f t="shared" si="54"/>
        <v/>
      </c>
      <c r="Q27" s="80"/>
      <c r="R27" s="44" t="str">
        <f t="shared" si="55"/>
        <v/>
      </c>
      <c r="S27" s="79"/>
      <c r="T27" s="41" t="str">
        <f t="shared" si="56"/>
        <v/>
      </c>
      <c r="U27" s="80"/>
      <c r="V27" s="44" t="str">
        <f t="shared" si="57"/>
        <v/>
      </c>
      <c r="W27" s="79"/>
      <c r="X27" s="41" t="str">
        <f t="shared" si="58"/>
        <v/>
      </c>
      <c r="Y27" s="80"/>
      <c r="Z27" s="44" t="str">
        <f t="shared" si="59"/>
        <v/>
      </c>
      <c r="AA27" s="79"/>
      <c r="AB27" s="41" t="str">
        <f t="shared" si="60"/>
        <v/>
      </c>
      <c r="AC27" s="80"/>
      <c r="AD27" s="44" t="str">
        <f t="shared" si="61"/>
        <v/>
      </c>
      <c r="AE27" s="79"/>
      <c r="AF27" s="41" t="str">
        <f t="shared" si="62"/>
        <v/>
      </c>
      <c r="AG27" s="80"/>
      <c r="AH27" s="44" t="str">
        <f t="shared" si="63"/>
        <v/>
      </c>
      <c r="AI27" s="79"/>
      <c r="AJ27" s="41" t="str">
        <f t="shared" si="64"/>
        <v/>
      </c>
      <c r="AK27" s="80"/>
      <c r="AL27" s="44" t="str">
        <f t="shared" si="65"/>
        <v/>
      </c>
      <c r="AM27" s="79"/>
      <c r="AN27" s="41" t="str">
        <f t="shared" si="66"/>
        <v/>
      </c>
      <c r="AO27" s="80"/>
      <c r="AP27" s="44" t="str">
        <f t="shared" si="67"/>
        <v/>
      </c>
      <c r="AQ27" s="79"/>
      <c r="AR27" s="41" t="str">
        <f t="shared" si="68"/>
        <v/>
      </c>
      <c r="AS27" s="80"/>
      <c r="AT27" s="44" t="str">
        <f t="shared" si="69"/>
        <v/>
      </c>
      <c r="AU27" s="79"/>
      <c r="AV27" s="41" t="str">
        <f t="shared" si="70"/>
        <v/>
      </c>
      <c r="AW27" s="80"/>
      <c r="AX27" s="44" t="str">
        <f t="shared" si="71"/>
        <v/>
      </c>
      <c r="AY27" s="79"/>
      <c r="AZ27" s="41" t="str">
        <f t="shared" si="72"/>
        <v/>
      </c>
      <c r="BA27" s="80"/>
      <c r="BB27" s="44" t="str">
        <f t="shared" si="73"/>
        <v/>
      </c>
      <c r="BC27" s="79"/>
      <c r="BD27" s="41" t="str">
        <f t="shared" si="74"/>
        <v/>
      </c>
      <c r="BE27" s="80"/>
      <c r="BF27" s="44" t="str">
        <f t="shared" si="75"/>
        <v/>
      </c>
      <c r="BG27" s="79"/>
      <c r="BH27" s="41" t="str">
        <f t="shared" si="76"/>
        <v/>
      </c>
      <c r="BI27" s="80"/>
      <c r="BJ27" s="44" t="str">
        <f t="shared" si="77"/>
        <v/>
      </c>
      <c r="BK27" s="79"/>
      <c r="BL27" s="41" t="str">
        <f t="shared" si="78"/>
        <v/>
      </c>
      <c r="BM27" s="80"/>
      <c r="BN27" s="44" t="str">
        <f t="shared" si="79"/>
        <v/>
      </c>
      <c r="BO27" s="79"/>
      <c r="BP27" s="41" t="str">
        <f t="shared" si="80"/>
        <v/>
      </c>
      <c r="BQ27" s="80"/>
      <c r="BR27" s="44" t="str">
        <f t="shared" si="81"/>
        <v/>
      </c>
      <c r="BS27" s="79"/>
      <c r="BT27" s="41" t="str">
        <f t="shared" si="82"/>
        <v/>
      </c>
      <c r="BU27" s="80"/>
      <c r="BV27" s="44" t="str">
        <f t="shared" si="83"/>
        <v/>
      </c>
      <c r="BW27" s="79"/>
      <c r="BX27" s="41" t="str">
        <f t="shared" si="34"/>
        <v/>
      </c>
      <c r="BY27" s="80"/>
      <c r="BZ27" s="44" t="str">
        <f t="shared" si="36"/>
        <v/>
      </c>
      <c r="CA27" s="79"/>
      <c r="CB27" s="41" t="str">
        <f t="shared" si="37"/>
        <v/>
      </c>
      <c r="CC27" s="80"/>
      <c r="CD27" s="44" t="str">
        <f t="shared" si="38"/>
        <v/>
      </c>
      <c r="CE27" s="79"/>
      <c r="CF27" s="41" t="str">
        <f t="shared" si="39"/>
        <v/>
      </c>
      <c r="CG27" s="80"/>
      <c r="CH27" s="44" t="str">
        <f t="shared" si="40"/>
        <v/>
      </c>
      <c r="CI27" s="79"/>
      <c r="CJ27" s="41" t="str">
        <f t="shared" si="41"/>
        <v/>
      </c>
      <c r="CK27" s="80"/>
      <c r="CL27" s="44" t="str">
        <f t="shared" si="42"/>
        <v/>
      </c>
      <c r="CM27" s="79"/>
      <c r="CN27" s="41" t="str">
        <f t="shared" si="43"/>
        <v/>
      </c>
      <c r="CO27" s="80"/>
      <c r="CP27" s="44" t="str">
        <f t="shared" si="44"/>
        <v/>
      </c>
      <c r="CQ27" s="79"/>
      <c r="CR27" s="41" t="str">
        <f t="shared" si="45"/>
        <v/>
      </c>
      <c r="CS27" s="80"/>
      <c r="CT27" s="44" t="str">
        <f t="shared" si="46"/>
        <v/>
      </c>
      <c r="CU27" s="79"/>
      <c r="CV27" s="41" t="str">
        <f t="shared" si="47"/>
        <v/>
      </c>
      <c r="CW27" s="80"/>
      <c r="CX27" s="44" t="str">
        <f t="shared" si="48"/>
        <v/>
      </c>
      <c r="CY27" s="79"/>
      <c r="CZ27" s="41" t="str">
        <f t="shared" si="49"/>
        <v/>
      </c>
      <c r="DA27" s="154"/>
    </row>
    <row r="28" spans="1:105" s="46" customFormat="1" ht="45" customHeight="1" x14ac:dyDescent="0.25">
      <c r="B28" s="55" t="s">
        <v>10</v>
      </c>
      <c r="C28" s="30">
        <v>0.2</v>
      </c>
      <c r="D28" s="228">
        <v>5</v>
      </c>
      <c r="E28" s="78"/>
      <c r="F28" s="37" t="str">
        <f t="shared" si="35"/>
        <v/>
      </c>
      <c r="G28" s="79"/>
      <c r="H28" s="41" t="str">
        <f t="shared" si="50"/>
        <v/>
      </c>
      <c r="I28" s="80"/>
      <c r="J28" s="44" t="str">
        <f t="shared" si="51"/>
        <v/>
      </c>
      <c r="K28" s="79"/>
      <c r="L28" s="41" t="str">
        <f t="shared" si="52"/>
        <v/>
      </c>
      <c r="M28" s="80"/>
      <c r="N28" s="44" t="str">
        <f t="shared" si="53"/>
        <v/>
      </c>
      <c r="O28" s="79"/>
      <c r="P28" s="41" t="str">
        <f t="shared" si="54"/>
        <v/>
      </c>
      <c r="Q28" s="80"/>
      <c r="R28" s="44" t="str">
        <f t="shared" si="55"/>
        <v/>
      </c>
      <c r="S28" s="79"/>
      <c r="T28" s="41" t="str">
        <f t="shared" si="56"/>
        <v/>
      </c>
      <c r="U28" s="80"/>
      <c r="V28" s="44" t="str">
        <f t="shared" si="57"/>
        <v/>
      </c>
      <c r="W28" s="79"/>
      <c r="X28" s="41" t="str">
        <f t="shared" si="58"/>
        <v/>
      </c>
      <c r="Y28" s="80"/>
      <c r="Z28" s="44" t="str">
        <f t="shared" si="59"/>
        <v/>
      </c>
      <c r="AA28" s="79"/>
      <c r="AB28" s="41" t="str">
        <f t="shared" si="60"/>
        <v/>
      </c>
      <c r="AC28" s="80"/>
      <c r="AD28" s="44" t="str">
        <f t="shared" si="61"/>
        <v/>
      </c>
      <c r="AE28" s="79"/>
      <c r="AF28" s="41" t="str">
        <f t="shared" si="62"/>
        <v/>
      </c>
      <c r="AG28" s="80"/>
      <c r="AH28" s="44" t="str">
        <f t="shared" si="63"/>
        <v/>
      </c>
      <c r="AI28" s="79"/>
      <c r="AJ28" s="41" t="str">
        <f t="shared" si="64"/>
        <v/>
      </c>
      <c r="AK28" s="80"/>
      <c r="AL28" s="44" t="str">
        <f t="shared" si="65"/>
        <v/>
      </c>
      <c r="AM28" s="79"/>
      <c r="AN28" s="41" t="str">
        <f t="shared" si="66"/>
        <v/>
      </c>
      <c r="AO28" s="80"/>
      <c r="AP28" s="44" t="str">
        <f t="shared" si="67"/>
        <v/>
      </c>
      <c r="AQ28" s="79"/>
      <c r="AR28" s="41" t="str">
        <f t="shared" si="68"/>
        <v/>
      </c>
      <c r="AS28" s="80"/>
      <c r="AT28" s="44" t="str">
        <f t="shared" si="69"/>
        <v/>
      </c>
      <c r="AU28" s="79"/>
      <c r="AV28" s="41" t="str">
        <f t="shared" si="70"/>
        <v/>
      </c>
      <c r="AW28" s="80"/>
      <c r="AX28" s="44" t="str">
        <f t="shared" si="71"/>
        <v/>
      </c>
      <c r="AY28" s="79"/>
      <c r="AZ28" s="41" t="str">
        <f t="shared" si="72"/>
        <v/>
      </c>
      <c r="BA28" s="80"/>
      <c r="BB28" s="44" t="str">
        <f t="shared" si="73"/>
        <v/>
      </c>
      <c r="BC28" s="79"/>
      <c r="BD28" s="41" t="str">
        <f t="shared" si="74"/>
        <v/>
      </c>
      <c r="BE28" s="80"/>
      <c r="BF28" s="44" t="str">
        <f t="shared" si="75"/>
        <v/>
      </c>
      <c r="BG28" s="79"/>
      <c r="BH28" s="41" t="str">
        <f t="shared" si="76"/>
        <v/>
      </c>
      <c r="BI28" s="80"/>
      <c r="BJ28" s="44" t="str">
        <f t="shared" si="77"/>
        <v/>
      </c>
      <c r="BK28" s="79"/>
      <c r="BL28" s="41" t="str">
        <f t="shared" si="78"/>
        <v/>
      </c>
      <c r="BM28" s="80"/>
      <c r="BN28" s="44" t="str">
        <f t="shared" si="79"/>
        <v/>
      </c>
      <c r="BO28" s="79"/>
      <c r="BP28" s="41" t="str">
        <f t="shared" si="80"/>
        <v/>
      </c>
      <c r="BQ28" s="80"/>
      <c r="BR28" s="44" t="str">
        <f t="shared" si="81"/>
        <v/>
      </c>
      <c r="BS28" s="79"/>
      <c r="BT28" s="41" t="str">
        <f t="shared" si="82"/>
        <v/>
      </c>
      <c r="BU28" s="80"/>
      <c r="BV28" s="44" t="str">
        <f t="shared" si="83"/>
        <v/>
      </c>
      <c r="BW28" s="79"/>
      <c r="BX28" s="41" t="str">
        <f t="shared" si="34"/>
        <v/>
      </c>
      <c r="BY28" s="80"/>
      <c r="BZ28" s="44" t="str">
        <f t="shared" si="36"/>
        <v/>
      </c>
      <c r="CA28" s="79"/>
      <c r="CB28" s="41" t="str">
        <f t="shared" si="37"/>
        <v/>
      </c>
      <c r="CC28" s="80"/>
      <c r="CD28" s="44" t="str">
        <f t="shared" si="38"/>
        <v/>
      </c>
      <c r="CE28" s="79"/>
      <c r="CF28" s="41" t="str">
        <f t="shared" si="39"/>
        <v/>
      </c>
      <c r="CG28" s="80"/>
      <c r="CH28" s="44" t="str">
        <f t="shared" si="40"/>
        <v/>
      </c>
      <c r="CI28" s="79"/>
      <c r="CJ28" s="41" t="str">
        <f t="shared" si="41"/>
        <v/>
      </c>
      <c r="CK28" s="80"/>
      <c r="CL28" s="44" t="str">
        <f t="shared" si="42"/>
        <v/>
      </c>
      <c r="CM28" s="79"/>
      <c r="CN28" s="41" t="str">
        <f t="shared" si="43"/>
        <v/>
      </c>
      <c r="CO28" s="80"/>
      <c r="CP28" s="44" t="str">
        <f t="shared" si="44"/>
        <v/>
      </c>
      <c r="CQ28" s="79"/>
      <c r="CR28" s="41" t="str">
        <f t="shared" si="45"/>
        <v/>
      </c>
      <c r="CS28" s="80"/>
      <c r="CT28" s="44" t="str">
        <f t="shared" si="46"/>
        <v/>
      </c>
      <c r="CU28" s="79"/>
      <c r="CV28" s="41" t="str">
        <f t="shared" si="47"/>
        <v/>
      </c>
      <c r="CW28" s="80"/>
      <c r="CX28" s="44" t="str">
        <f t="shared" si="48"/>
        <v/>
      </c>
      <c r="CY28" s="79"/>
      <c r="CZ28" s="41" t="str">
        <f t="shared" si="49"/>
        <v/>
      </c>
      <c r="DA28" s="154"/>
    </row>
    <row r="29" spans="1:105" s="46" customFormat="1" ht="51" customHeight="1" x14ac:dyDescent="0.25">
      <c r="B29" s="55" t="s">
        <v>11</v>
      </c>
      <c r="C29" s="30">
        <v>3</v>
      </c>
      <c r="D29" s="228">
        <v>15</v>
      </c>
      <c r="E29" s="78"/>
      <c r="F29" s="37" t="str">
        <f t="shared" si="35"/>
        <v/>
      </c>
      <c r="G29" s="79"/>
      <c r="H29" s="41" t="str">
        <f t="shared" si="50"/>
        <v/>
      </c>
      <c r="I29" s="80"/>
      <c r="J29" s="44" t="str">
        <f t="shared" si="51"/>
        <v/>
      </c>
      <c r="K29" s="79"/>
      <c r="L29" s="41" t="str">
        <f t="shared" si="52"/>
        <v/>
      </c>
      <c r="M29" s="80"/>
      <c r="N29" s="44" t="str">
        <f t="shared" si="53"/>
        <v/>
      </c>
      <c r="O29" s="79"/>
      <c r="P29" s="41" t="str">
        <f t="shared" si="54"/>
        <v/>
      </c>
      <c r="Q29" s="80"/>
      <c r="R29" s="44" t="str">
        <f t="shared" si="55"/>
        <v/>
      </c>
      <c r="S29" s="79"/>
      <c r="T29" s="41" t="str">
        <f t="shared" si="56"/>
        <v/>
      </c>
      <c r="U29" s="80"/>
      <c r="V29" s="44" t="str">
        <f t="shared" si="57"/>
        <v/>
      </c>
      <c r="W29" s="79"/>
      <c r="X29" s="41" t="str">
        <f t="shared" si="58"/>
        <v/>
      </c>
      <c r="Y29" s="80"/>
      <c r="Z29" s="44" t="str">
        <f t="shared" si="59"/>
        <v/>
      </c>
      <c r="AA29" s="79"/>
      <c r="AB29" s="41" t="str">
        <f t="shared" si="60"/>
        <v/>
      </c>
      <c r="AC29" s="80"/>
      <c r="AD29" s="44" t="str">
        <f t="shared" si="61"/>
        <v/>
      </c>
      <c r="AE29" s="79"/>
      <c r="AF29" s="41" t="str">
        <f t="shared" si="62"/>
        <v/>
      </c>
      <c r="AG29" s="80"/>
      <c r="AH29" s="44" t="str">
        <f t="shared" si="63"/>
        <v/>
      </c>
      <c r="AI29" s="79"/>
      <c r="AJ29" s="41" t="str">
        <f t="shared" si="64"/>
        <v/>
      </c>
      <c r="AK29" s="80"/>
      <c r="AL29" s="44" t="str">
        <f t="shared" si="65"/>
        <v/>
      </c>
      <c r="AM29" s="79"/>
      <c r="AN29" s="41" t="str">
        <f t="shared" si="66"/>
        <v/>
      </c>
      <c r="AO29" s="80"/>
      <c r="AP29" s="44" t="str">
        <f t="shared" si="67"/>
        <v/>
      </c>
      <c r="AQ29" s="79"/>
      <c r="AR29" s="41" t="str">
        <f t="shared" si="68"/>
        <v/>
      </c>
      <c r="AS29" s="80"/>
      <c r="AT29" s="44" t="str">
        <f t="shared" si="69"/>
        <v/>
      </c>
      <c r="AU29" s="79"/>
      <c r="AV29" s="41" t="str">
        <f t="shared" si="70"/>
        <v/>
      </c>
      <c r="AW29" s="80"/>
      <c r="AX29" s="44" t="str">
        <f t="shared" si="71"/>
        <v/>
      </c>
      <c r="AY29" s="79"/>
      <c r="AZ29" s="41" t="str">
        <f t="shared" si="72"/>
        <v/>
      </c>
      <c r="BA29" s="80"/>
      <c r="BB29" s="44" t="str">
        <f t="shared" si="73"/>
        <v/>
      </c>
      <c r="BC29" s="79"/>
      <c r="BD29" s="41" t="str">
        <f t="shared" si="74"/>
        <v/>
      </c>
      <c r="BE29" s="80"/>
      <c r="BF29" s="44" t="str">
        <f t="shared" si="75"/>
        <v/>
      </c>
      <c r="BG29" s="79"/>
      <c r="BH29" s="41" t="str">
        <f t="shared" si="76"/>
        <v/>
      </c>
      <c r="BI29" s="80"/>
      <c r="BJ29" s="44" t="str">
        <f t="shared" si="77"/>
        <v/>
      </c>
      <c r="BK29" s="79"/>
      <c r="BL29" s="41" t="str">
        <f t="shared" si="78"/>
        <v/>
      </c>
      <c r="BM29" s="80"/>
      <c r="BN29" s="44" t="str">
        <f t="shared" si="79"/>
        <v/>
      </c>
      <c r="BO29" s="79"/>
      <c r="BP29" s="41" t="str">
        <f t="shared" si="80"/>
        <v/>
      </c>
      <c r="BQ29" s="80"/>
      <c r="BR29" s="44" t="str">
        <f t="shared" si="81"/>
        <v/>
      </c>
      <c r="BS29" s="79"/>
      <c r="BT29" s="41" t="str">
        <f t="shared" si="82"/>
        <v/>
      </c>
      <c r="BU29" s="80"/>
      <c r="BV29" s="44" t="str">
        <f t="shared" si="83"/>
        <v/>
      </c>
      <c r="BW29" s="79"/>
      <c r="BX29" s="41" t="str">
        <f t="shared" si="34"/>
        <v/>
      </c>
      <c r="BY29" s="80"/>
      <c r="BZ29" s="44" t="str">
        <f t="shared" si="36"/>
        <v/>
      </c>
      <c r="CA29" s="79"/>
      <c r="CB29" s="41" t="str">
        <f t="shared" si="37"/>
        <v/>
      </c>
      <c r="CC29" s="80"/>
      <c r="CD29" s="44" t="str">
        <f t="shared" si="38"/>
        <v/>
      </c>
      <c r="CE29" s="79"/>
      <c r="CF29" s="41" t="str">
        <f t="shared" si="39"/>
        <v/>
      </c>
      <c r="CG29" s="80"/>
      <c r="CH29" s="44" t="str">
        <f t="shared" si="40"/>
        <v/>
      </c>
      <c r="CI29" s="79"/>
      <c r="CJ29" s="41" t="str">
        <f t="shared" si="41"/>
        <v/>
      </c>
      <c r="CK29" s="80"/>
      <c r="CL29" s="44" t="str">
        <f t="shared" si="42"/>
        <v/>
      </c>
      <c r="CM29" s="79"/>
      <c r="CN29" s="41" t="str">
        <f t="shared" si="43"/>
        <v/>
      </c>
      <c r="CO29" s="80"/>
      <c r="CP29" s="44" t="str">
        <f t="shared" si="44"/>
        <v/>
      </c>
      <c r="CQ29" s="79"/>
      <c r="CR29" s="41" t="str">
        <f t="shared" si="45"/>
        <v/>
      </c>
      <c r="CS29" s="80"/>
      <c r="CT29" s="44" t="str">
        <f t="shared" si="46"/>
        <v/>
      </c>
      <c r="CU29" s="79"/>
      <c r="CV29" s="41" t="str">
        <f t="shared" si="47"/>
        <v/>
      </c>
      <c r="CW29" s="80"/>
      <c r="CX29" s="44" t="str">
        <f t="shared" si="48"/>
        <v/>
      </c>
      <c r="CY29" s="79"/>
      <c r="CZ29" s="41" t="str">
        <f t="shared" si="49"/>
        <v/>
      </c>
      <c r="DA29" s="154"/>
    </row>
    <row r="30" spans="1:105" ht="28.5" customHeight="1" x14ac:dyDescent="0.25">
      <c r="B30" s="81" t="s">
        <v>17</v>
      </c>
      <c r="C30" s="82"/>
      <c r="D30" s="229"/>
      <c r="E30" s="83"/>
      <c r="F30" s="38">
        <f>SUM(F5:F29)+F31</f>
        <v>50.000999999999998</v>
      </c>
      <c r="G30" s="84"/>
      <c r="H30" s="42">
        <f>SUM(H5:H29)+H31</f>
        <v>50</v>
      </c>
      <c r="I30" s="85"/>
      <c r="J30" s="45">
        <f>SUM(J5:J29)+J31</f>
        <v>45</v>
      </c>
      <c r="K30" s="84"/>
      <c r="L30" s="42">
        <f>SUM(L5:L29)+L31</f>
        <v>0</v>
      </c>
      <c r="M30" s="85"/>
      <c r="N30" s="45">
        <f>SUM(N5:N29)+N31</f>
        <v>0</v>
      </c>
      <c r="O30" s="84"/>
      <c r="P30" s="42">
        <f>SUM(P5:P29)+P31</f>
        <v>0</v>
      </c>
      <c r="Q30" s="85"/>
      <c r="R30" s="45">
        <f>SUM(R5:R29)+R31</f>
        <v>0</v>
      </c>
      <c r="S30" s="84"/>
      <c r="T30" s="42">
        <f>SUM(T5:T29)+T31</f>
        <v>0</v>
      </c>
      <c r="U30" s="85"/>
      <c r="V30" s="45">
        <f>SUM(V5:V29)+V31</f>
        <v>0</v>
      </c>
      <c r="W30" s="84"/>
      <c r="X30" s="42">
        <f>SUM(X5:X29)+X31</f>
        <v>0</v>
      </c>
      <c r="Y30" s="85"/>
      <c r="Z30" s="45">
        <f>SUM(Z5:Z29)+Z31</f>
        <v>0</v>
      </c>
      <c r="AA30" s="84"/>
      <c r="AB30" s="42">
        <f>SUM(AB5:AB29)+AB31</f>
        <v>0</v>
      </c>
      <c r="AC30" s="85"/>
      <c r="AD30" s="45">
        <f>SUM(AD5:AD29)+AD31</f>
        <v>0</v>
      </c>
      <c r="AE30" s="84"/>
      <c r="AF30" s="42">
        <f>SUM(AF5:AF29)+AF31</f>
        <v>0</v>
      </c>
      <c r="AG30" s="85"/>
      <c r="AH30" s="45">
        <f>SUM(AH5:AH29)+AH31</f>
        <v>0</v>
      </c>
      <c r="AI30" s="84"/>
      <c r="AJ30" s="42">
        <f>SUM(AJ5:AJ29)+AJ31</f>
        <v>0</v>
      </c>
      <c r="AK30" s="85"/>
      <c r="AL30" s="45">
        <f>SUM(AL5:AL29)+AL31</f>
        <v>0</v>
      </c>
      <c r="AM30" s="84"/>
      <c r="AN30" s="42">
        <f>SUM(AN5:AN29)+AN31</f>
        <v>0</v>
      </c>
      <c r="AO30" s="85"/>
      <c r="AP30" s="45">
        <f>SUM(AP5:AP29)+AP31</f>
        <v>0</v>
      </c>
      <c r="AQ30" s="84"/>
      <c r="AR30" s="42">
        <f>SUM(AR5:AR29)+AR31</f>
        <v>0</v>
      </c>
      <c r="AS30" s="85"/>
      <c r="AT30" s="45">
        <f>SUM(AT5:AT29)+AT31</f>
        <v>0</v>
      </c>
      <c r="AU30" s="84"/>
      <c r="AV30" s="42">
        <f>SUM(AV5:AV29)+AV31</f>
        <v>0</v>
      </c>
      <c r="AW30" s="85"/>
      <c r="AX30" s="45">
        <f>SUM(AX5:AX29)+AX31</f>
        <v>0</v>
      </c>
      <c r="AY30" s="84"/>
      <c r="AZ30" s="42">
        <f>SUM(AZ5:AZ29)+AZ31</f>
        <v>0</v>
      </c>
      <c r="BA30" s="85"/>
      <c r="BB30" s="45">
        <f>SUM(BB5:BB29)+BB31</f>
        <v>0</v>
      </c>
      <c r="BC30" s="84"/>
      <c r="BD30" s="42">
        <f>SUM(BD5:BD29)+BD31</f>
        <v>0</v>
      </c>
      <c r="BE30" s="85"/>
      <c r="BF30" s="45">
        <f>SUM(BF5:BF29)+BF31</f>
        <v>0</v>
      </c>
      <c r="BG30" s="84"/>
      <c r="BH30" s="42">
        <f t="shared" ref="BH30" si="84">SUM(BH5:BH29)+BH31</f>
        <v>0</v>
      </c>
      <c r="BI30" s="85"/>
      <c r="BJ30" s="45">
        <f t="shared" ref="BJ30" si="85">SUM(BJ5:BJ29)+BJ31</f>
        <v>0</v>
      </c>
      <c r="BK30" s="84"/>
      <c r="BL30" s="42">
        <f t="shared" ref="BL30" si="86">SUM(BL5:BL29)+BL31</f>
        <v>0</v>
      </c>
      <c r="BM30" s="85"/>
      <c r="BN30" s="45">
        <f t="shared" ref="BN30" si="87">SUM(BN5:BN29)+BN31</f>
        <v>0</v>
      </c>
      <c r="BO30" s="84"/>
      <c r="BP30" s="42">
        <f t="shared" ref="BP30" si="88">SUM(BP5:BP29)+BP31</f>
        <v>0</v>
      </c>
      <c r="BQ30" s="85"/>
      <c r="BR30" s="45">
        <f t="shared" ref="BR30" si="89">SUM(BR5:BR29)+BR31</f>
        <v>0</v>
      </c>
      <c r="BS30" s="84"/>
      <c r="BT30" s="42">
        <f t="shared" ref="BT30" si="90">SUM(BT5:BT29)+BT31</f>
        <v>0</v>
      </c>
      <c r="BU30" s="85"/>
      <c r="BV30" s="45">
        <f t="shared" ref="BV30" si="91">SUM(BV5:BV29)+BV31</f>
        <v>0</v>
      </c>
      <c r="BW30" s="84"/>
      <c r="BX30" s="42">
        <f>SUM(BX5:BX29)+BX31</f>
        <v>0</v>
      </c>
      <c r="BY30" s="85"/>
      <c r="BZ30" s="45">
        <f>SUM(BZ5:BZ29)+BZ31</f>
        <v>0</v>
      </c>
      <c r="CA30" s="84"/>
      <c r="CB30" s="42">
        <f>SUM(CB5:CB29)+CB31</f>
        <v>0</v>
      </c>
      <c r="CC30" s="85"/>
      <c r="CD30" s="45">
        <f>SUM(CD5:CD29)+CD31</f>
        <v>0</v>
      </c>
      <c r="CE30" s="84"/>
      <c r="CF30" s="42">
        <f>SUM(CF5:CF29)+CF31</f>
        <v>0</v>
      </c>
      <c r="CG30" s="85"/>
      <c r="CH30" s="45">
        <f>SUM(CH5:CH29)+CH31</f>
        <v>0</v>
      </c>
      <c r="CI30" s="84"/>
      <c r="CJ30" s="42">
        <f>SUM(CJ5:CJ29)+CJ31</f>
        <v>0</v>
      </c>
      <c r="CK30" s="85"/>
      <c r="CL30" s="45">
        <f>SUM(CL5:CL29)+CL31</f>
        <v>0</v>
      </c>
      <c r="CM30" s="84"/>
      <c r="CN30" s="42">
        <f>SUM(CN5:CN29)+CN31</f>
        <v>0</v>
      </c>
      <c r="CO30" s="85"/>
      <c r="CP30" s="45">
        <f>SUM(CP5:CP29)+CP31</f>
        <v>0</v>
      </c>
      <c r="CQ30" s="84"/>
      <c r="CR30" s="42">
        <f>SUM(CR5:CR29)+CR31</f>
        <v>0</v>
      </c>
      <c r="CS30" s="85"/>
      <c r="CT30" s="45">
        <f>SUM(CT5:CT29)+CT31</f>
        <v>0</v>
      </c>
      <c r="CU30" s="84"/>
      <c r="CV30" s="42">
        <f>SUM(CV5:CV29)+CV31</f>
        <v>0</v>
      </c>
      <c r="CW30" s="85"/>
      <c r="CX30" s="45">
        <f>SUM(CX5:CX29)+CX31</f>
        <v>0</v>
      </c>
      <c r="CY30" s="84"/>
      <c r="CZ30" s="42">
        <f>SUM(CZ5:CZ29)+CZ31</f>
        <v>0</v>
      </c>
      <c r="DA30" s="154"/>
    </row>
    <row r="31" spans="1:105" s="67" customFormat="1" ht="28.5" customHeight="1" outlineLevel="1" x14ac:dyDescent="0.25">
      <c r="A31" s="65"/>
      <c r="B31" s="66"/>
      <c r="D31" s="93"/>
      <c r="E31" s="68"/>
      <c r="F31" s="69">
        <f>IF(E32="",0,0.001)</f>
        <v>1E-3</v>
      </c>
      <c r="G31" s="93"/>
      <c r="H31" s="69">
        <f t="shared" ref="H31" si="92">IF(G32="",0,0.001)</f>
        <v>0</v>
      </c>
      <c r="I31" s="93"/>
      <c r="J31" s="69">
        <f t="shared" ref="J31" si="93">IF(I32="",0,0.001)</f>
        <v>0</v>
      </c>
      <c r="K31" s="93"/>
      <c r="L31" s="69">
        <f t="shared" ref="L31" si="94">IF(K32="",0,0.001)</f>
        <v>0</v>
      </c>
      <c r="M31" s="93"/>
      <c r="N31" s="69">
        <f t="shared" ref="N31" si="95">IF(M32="",0,0.001)</f>
        <v>0</v>
      </c>
      <c r="O31" s="93"/>
      <c r="P31" s="69">
        <f t="shared" ref="P31" si="96">IF(O32="",0,0.001)</f>
        <v>0</v>
      </c>
      <c r="Q31" s="93"/>
      <c r="R31" s="69">
        <f t="shared" ref="R31" si="97">IF(Q32="",0,0.001)</f>
        <v>0</v>
      </c>
      <c r="S31" s="93"/>
      <c r="T31" s="69">
        <f t="shared" ref="T31" si="98">IF(S32="",0,0.001)</f>
        <v>0</v>
      </c>
      <c r="U31" s="93"/>
      <c r="V31" s="69">
        <f t="shared" ref="V31" si="99">IF(U32="",0,0.001)</f>
        <v>0</v>
      </c>
      <c r="W31" s="93"/>
      <c r="X31" s="69">
        <f t="shared" ref="X31" si="100">IF(W32="",0,0.001)</f>
        <v>0</v>
      </c>
      <c r="Y31" s="93"/>
      <c r="Z31" s="69">
        <f t="shared" ref="Z31" si="101">IF(Y32="",0,0.001)</f>
        <v>0</v>
      </c>
      <c r="AA31" s="93"/>
      <c r="AB31" s="69">
        <f t="shared" ref="AB31" si="102">IF(AA32="",0,0.001)</f>
        <v>0</v>
      </c>
      <c r="AC31" s="93"/>
      <c r="AD31" s="69">
        <f t="shared" ref="AD31" si="103">IF(AC32="",0,0.001)</f>
        <v>0</v>
      </c>
      <c r="AE31" s="93"/>
      <c r="AF31" s="69">
        <f t="shared" ref="AF31" si="104">IF(AE32="",0,0.001)</f>
        <v>0</v>
      </c>
      <c r="AG31" s="93"/>
      <c r="AH31" s="69">
        <f t="shared" ref="AH31" si="105">IF(AG32="",0,0.001)</f>
        <v>0</v>
      </c>
      <c r="AI31" s="93"/>
      <c r="AJ31" s="69">
        <f t="shared" ref="AJ31" si="106">IF(AI32="",0,0.001)</f>
        <v>0</v>
      </c>
      <c r="AK31" s="93"/>
      <c r="AL31" s="69">
        <f t="shared" ref="AL31" si="107">IF(AK32="",0,0.001)</f>
        <v>0</v>
      </c>
      <c r="AM31" s="93"/>
      <c r="AN31" s="69">
        <f t="shared" ref="AN31" si="108">IF(AM32="",0,0.001)</f>
        <v>0</v>
      </c>
      <c r="AO31" s="93"/>
      <c r="AP31" s="69">
        <f t="shared" ref="AP31" si="109">IF(AO32="",0,0.001)</f>
        <v>0</v>
      </c>
      <c r="AQ31" s="93"/>
      <c r="AR31" s="69">
        <f t="shared" ref="AR31" si="110">IF(AQ32="",0,0.001)</f>
        <v>0</v>
      </c>
      <c r="AS31" s="93"/>
      <c r="AT31" s="69">
        <f t="shared" ref="AT31" si="111">IF(AS32="",0,0.001)</f>
        <v>0</v>
      </c>
      <c r="AU31" s="93"/>
      <c r="AV31" s="69">
        <f t="shared" ref="AV31" si="112">IF(AU32="",0,0.001)</f>
        <v>0</v>
      </c>
      <c r="AW31" s="93"/>
      <c r="AX31" s="69">
        <f t="shared" ref="AX31" si="113">IF(AW32="",0,0.001)</f>
        <v>0</v>
      </c>
      <c r="AY31" s="93"/>
      <c r="AZ31" s="69">
        <f t="shared" ref="AZ31" si="114">IF(AY32="",0,0.001)</f>
        <v>0</v>
      </c>
      <c r="BA31" s="93"/>
      <c r="BB31" s="69">
        <f t="shared" ref="BB31" si="115">IF(BA32="",0,0.001)</f>
        <v>0</v>
      </c>
      <c r="BC31" s="93"/>
      <c r="BD31" s="69">
        <f t="shared" ref="BD31" si="116">IF(BC32="",0,0.001)</f>
        <v>0</v>
      </c>
      <c r="BE31" s="93"/>
      <c r="BF31" s="69">
        <f t="shared" ref="BF31" si="117">IF(BE32="",0,0.001)</f>
        <v>0</v>
      </c>
      <c r="BG31" s="93"/>
      <c r="BH31" s="69">
        <f t="shared" ref="BH31" si="118">IF(BG32="",0,0.001)</f>
        <v>0</v>
      </c>
      <c r="BI31" s="93"/>
      <c r="BJ31" s="69">
        <f t="shared" ref="BJ31" si="119">IF(BI32="",0,0.001)</f>
        <v>0</v>
      </c>
      <c r="BK31" s="93"/>
      <c r="BL31" s="69">
        <f t="shared" ref="BL31" si="120">IF(BK32="",0,0.001)</f>
        <v>0</v>
      </c>
      <c r="BM31" s="93"/>
      <c r="BN31" s="69">
        <f t="shared" ref="BN31" si="121">IF(BM32="",0,0.001)</f>
        <v>0</v>
      </c>
      <c r="BO31" s="93"/>
      <c r="BP31" s="69">
        <f t="shared" ref="BP31" si="122">IF(BO32="",0,0.001)</f>
        <v>0</v>
      </c>
      <c r="BQ31" s="93"/>
      <c r="BR31" s="69">
        <f t="shared" ref="BR31" si="123">IF(BQ32="",0,0.001)</f>
        <v>0</v>
      </c>
      <c r="BS31" s="93"/>
      <c r="BT31" s="69">
        <f t="shared" ref="BT31" si="124">IF(BS32="",0,0.001)</f>
        <v>0</v>
      </c>
      <c r="BU31" s="93"/>
      <c r="BV31" s="69">
        <f t="shared" ref="BV31" si="125">IF(BU32="",0,0.001)</f>
        <v>0</v>
      </c>
      <c r="BW31" s="93"/>
      <c r="BX31" s="69">
        <f t="shared" ref="BX31" si="126">IF(BW32="",0,0.001)</f>
        <v>0</v>
      </c>
      <c r="BY31" s="93"/>
      <c r="BZ31" s="69">
        <f t="shared" ref="BZ31" si="127">IF(BY32="",0,0.001)</f>
        <v>0</v>
      </c>
      <c r="CA31" s="93"/>
      <c r="CB31" s="69">
        <f t="shared" ref="CB31" si="128">IF(CA32="",0,0.001)</f>
        <v>0</v>
      </c>
      <c r="CC31" s="93"/>
      <c r="CD31" s="69">
        <f t="shared" ref="CD31" si="129">IF(CC32="",0,0.001)</f>
        <v>0</v>
      </c>
      <c r="CE31" s="93"/>
      <c r="CF31" s="69">
        <f t="shared" ref="CF31" si="130">IF(CE32="",0,0.001)</f>
        <v>0</v>
      </c>
      <c r="CG31" s="93"/>
      <c r="CH31" s="69">
        <f t="shared" ref="CH31" si="131">IF(CG32="",0,0.001)</f>
        <v>0</v>
      </c>
      <c r="CI31" s="93"/>
      <c r="CJ31" s="69">
        <f t="shared" ref="CJ31" si="132">IF(CI32="",0,0.001)</f>
        <v>0</v>
      </c>
      <c r="CK31" s="93"/>
      <c r="CL31" s="69">
        <f t="shared" ref="CL31" si="133">IF(CK32="",0,0.001)</f>
        <v>0</v>
      </c>
      <c r="CM31" s="93"/>
      <c r="CN31" s="69">
        <f t="shared" ref="CN31" si="134">IF(CM32="",0,0.001)</f>
        <v>0</v>
      </c>
      <c r="CO31" s="93"/>
      <c r="CP31" s="69">
        <f t="shared" ref="CP31" si="135">IF(CO32="",0,0.001)</f>
        <v>0</v>
      </c>
      <c r="CQ31" s="93"/>
      <c r="CR31" s="69">
        <f t="shared" ref="CR31" si="136">IF(CQ32="",0,0.001)</f>
        <v>0</v>
      </c>
      <c r="CS31" s="93"/>
      <c r="CT31" s="69">
        <f t="shared" ref="CT31" si="137">IF(CS32="",0,0.001)</f>
        <v>0</v>
      </c>
      <c r="CU31" s="93"/>
      <c r="CV31" s="69">
        <f t="shared" ref="CV31" si="138">IF(CU32="",0,0.001)</f>
        <v>0</v>
      </c>
      <c r="CW31" s="93"/>
      <c r="CX31" s="69">
        <f t="shared" ref="CX31" si="139">IF(CW32="",0,0.001)</f>
        <v>0</v>
      </c>
      <c r="CY31" s="93"/>
      <c r="CZ31" s="69">
        <f t="shared" ref="CZ31" si="140">IF(CY32="",0,0.001)</f>
        <v>0</v>
      </c>
    </row>
    <row r="32" spans="1:105" s="4" customFormat="1" ht="28.5" customHeight="1" outlineLevel="1" x14ac:dyDescent="0.25">
      <c r="A32" s="3"/>
      <c r="B32" s="298" t="s">
        <v>62</v>
      </c>
      <c r="C32" s="299"/>
      <c r="D32" s="300"/>
      <c r="E32" s="309" t="s">
        <v>217</v>
      </c>
      <c r="F32" s="310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 t="s">
        <v>64</v>
      </c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5"/>
      <c r="DA32" s="260"/>
    </row>
    <row r="33" spans="4:104" s="47" customFormat="1" ht="28.5" customHeight="1" x14ac:dyDescent="0.25">
      <c r="D33" s="110"/>
      <c r="E33" s="61"/>
      <c r="F33" s="63"/>
      <c r="G33" s="64"/>
      <c r="H33" s="63"/>
      <c r="I33" s="64"/>
      <c r="J33" s="63"/>
      <c r="K33" s="64"/>
      <c r="L33" s="63"/>
      <c r="M33" s="64"/>
      <c r="N33" s="63"/>
      <c r="O33" s="64"/>
      <c r="P33" s="63"/>
      <c r="Q33" s="64"/>
      <c r="R33" s="63"/>
      <c r="S33" s="64"/>
      <c r="T33" s="63"/>
      <c r="U33" s="64"/>
      <c r="V33" s="63"/>
      <c r="W33" s="64"/>
      <c r="X33" s="63"/>
      <c r="Y33" s="64"/>
      <c r="Z33" s="63"/>
      <c r="AA33" s="64"/>
      <c r="AB33" s="63"/>
      <c r="AC33" s="64"/>
      <c r="AD33" s="63"/>
      <c r="AE33" s="64"/>
      <c r="AF33" s="63"/>
      <c r="AG33" s="64"/>
      <c r="AH33" s="63"/>
      <c r="AI33" s="64"/>
      <c r="AJ33" s="63"/>
      <c r="AK33" s="64"/>
      <c r="AL33" s="63"/>
      <c r="AM33" s="64"/>
      <c r="AN33" s="63"/>
      <c r="AO33" s="64"/>
      <c r="AP33" s="63"/>
      <c r="AQ33" s="64"/>
      <c r="AR33" s="63"/>
      <c r="AS33" s="64"/>
      <c r="AT33" s="63"/>
      <c r="AU33" s="64"/>
      <c r="AV33" s="63"/>
      <c r="AW33" s="64"/>
      <c r="AX33" s="63"/>
      <c r="AY33" s="64"/>
      <c r="AZ33" s="63"/>
      <c r="BA33" s="64"/>
      <c r="BB33" s="63"/>
      <c r="BC33" s="64"/>
      <c r="BD33" s="63"/>
      <c r="BE33" s="64"/>
      <c r="BF33" s="63"/>
      <c r="BG33" s="64"/>
      <c r="BH33" s="63"/>
      <c r="BI33" s="64"/>
      <c r="BJ33" s="63"/>
      <c r="BK33" s="64"/>
      <c r="BL33" s="63"/>
      <c r="BM33" s="64"/>
      <c r="BN33" s="63"/>
      <c r="BO33" s="64"/>
      <c r="BP33" s="63"/>
      <c r="BQ33" s="64"/>
      <c r="BR33" s="63"/>
      <c r="BS33" s="64"/>
      <c r="BT33" s="63"/>
      <c r="BU33" s="64"/>
      <c r="BV33" s="63"/>
      <c r="BW33" s="64"/>
      <c r="BX33" s="63"/>
      <c r="BY33" s="64"/>
      <c r="BZ33" s="63"/>
      <c r="CA33" s="64"/>
      <c r="CB33" s="63"/>
      <c r="CC33" s="64"/>
      <c r="CD33" s="63"/>
      <c r="CE33" s="64"/>
      <c r="CF33" s="63"/>
      <c r="CG33" s="64"/>
      <c r="CH33" s="63"/>
      <c r="CI33" s="64"/>
      <c r="CJ33" s="63"/>
      <c r="CK33" s="64"/>
      <c r="CL33" s="63"/>
      <c r="CM33" s="64"/>
      <c r="CN33" s="63"/>
      <c r="CO33" s="64"/>
      <c r="CP33" s="63"/>
      <c r="CQ33" s="64"/>
      <c r="CR33" s="63"/>
      <c r="CS33" s="64"/>
      <c r="CT33" s="63"/>
      <c r="CU33" s="64"/>
      <c r="CV33" s="63"/>
      <c r="CW33" s="64"/>
      <c r="CX33" s="63"/>
      <c r="CY33" s="64"/>
      <c r="CZ33" s="63"/>
    </row>
    <row r="34" spans="4:104" s="47" customFormat="1" ht="28.5" customHeight="1" x14ac:dyDescent="0.25">
      <c r="D34" s="110"/>
      <c r="E34" s="61"/>
      <c r="F34" s="63"/>
      <c r="G34" s="64"/>
      <c r="H34" s="63"/>
      <c r="I34" s="64"/>
      <c r="J34" s="63"/>
      <c r="K34" s="64"/>
      <c r="L34" s="63"/>
      <c r="M34" s="64"/>
      <c r="N34" s="63"/>
      <c r="O34" s="64"/>
      <c r="P34" s="63"/>
      <c r="Q34" s="64"/>
      <c r="R34" s="63"/>
      <c r="S34" s="64"/>
      <c r="T34" s="63"/>
      <c r="U34" s="64"/>
      <c r="V34" s="63"/>
      <c r="W34" s="64"/>
      <c r="X34" s="63"/>
      <c r="Y34" s="64"/>
      <c r="Z34" s="63"/>
      <c r="AA34" s="64"/>
      <c r="AB34" s="63"/>
      <c r="AC34" s="64"/>
      <c r="AD34" s="63"/>
      <c r="AE34" s="64"/>
      <c r="AF34" s="63"/>
      <c r="AG34" s="64"/>
      <c r="AH34" s="63"/>
      <c r="AI34" s="64"/>
      <c r="AJ34" s="63"/>
      <c r="AK34" s="64"/>
      <c r="AL34" s="63"/>
      <c r="AM34" s="64"/>
      <c r="AN34" s="63"/>
      <c r="AO34" s="64"/>
      <c r="AP34" s="63"/>
      <c r="AQ34" s="64"/>
      <c r="AR34" s="63"/>
      <c r="AS34" s="64"/>
      <c r="AT34" s="63"/>
      <c r="AU34" s="64"/>
      <c r="AV34" s="63"/>
      <c r="AW34" s="64"/>
      <c r="AX34" s="63"/>
      <c r="AY34" s="64"/>
      <c r="AZ34" s="63"/>
      <c r="BA34" s="64"/>
      <c r="BB34" s="63"/>
      <c r="BC34" s="64"/>
      <c r="BD34" s="63"/>
      <c r="BE34" s="64"/>
      <c r="BF34" s="63"/>
      <c r="BG34" s="64"/>
      <c r="BH34" s="63"/>
      <c r="BI34" s="64"/>
      <c r="BJ34" s="63"/>
      <c r="BK34" s="64"/>
      <c r="BL34" s="63"/>
      <c r="BM34" s="64"/>
      <c r="BN34" s="63"/>
      <c r="BO34" s="64"/>
      <c r="BP34" s="63"/>
      <c r="BQ34" s="64"/>
      <c r="BR34" s="63"/>
      <c r="BS34" s="64"/>
      <c r="BT34" s="63"/>
      <c r="BU34" s="64"/>
      <c r="BV34" s="63"/>
      <c r="BW34" s="64"/>
      <c r="BX34" s="63"/>
      <c r="BY34" s="64"/>
      <c r="BZ34" s="63"/>
      <c r="CA34" s="64"/>
      <c r="CB34" s="63"/>
      <c r="CC34" s="64"/>
      <c r="CD34" s="63"/>
      <c r="CE34" s="64"/>
      <c r="CF34" s="63"/>
      <c r="CG34" s="64"/>
      <c r="CH34" s="63"/>
      <c r="CI34" s="64"/>
      <c r="CJ34" s="63"/>
      <c r="CK34" s="64"/>
      <c r="CL34" s="63"/>
      <c r="CM34" s="64"/>
      <c r="CN34" s="63"/>
      <c r="CO34" s="64"/>
      <c r="CP34" s="63"/>
      <c r="CQ34" s="64"/>
      <c r="CR34" s="63"/>
      <c r="CS34" s="64"/>
      <c r="CT34" s="63"/>
      <c r="CU34" s="64"/>
      <c r="CV34" s="63"/>
      <c r="CW34" s="64"/>
      <c r="CX34" s="63"/>
      <c r="CY34" s="64"/>
      <c r="CZ34" s="63"/>
    </row>
    <row r="35" spans="4:104" s="47" customFormat="1" ht="28.5" customHeight="1" x14ac:dyDescent="0.25">
      <c r="D35" s="110"/>
      <c r="E35" s="61"/>
      <c r="F35" s="63"/>
      <c r="G35" s="64"/>
      <c r="H35" s="63"/>
      <c r="I35" s="64"/>
      <c r="J35" s="63"/>
      <c r="K35" s="64"/>
      <c r="L35" s="63"/>
      <c r="M35" s="64"/>
      <c r="N35" s="63"/>
      <c r="O35" s="64"/>
      <c r="P35" s="63"/>
      <c r="Q35" s="64"/>
      <c r="R35" s="63"/>
      <c r="S35" s="64"/>
      <c r="T35" s="63"/>
      <c r="U35" s="64"/>
      <c r="V35" s="63"/>
      <c r="W35" s="64"/>
      <c r="X35" s="63"/>
      <c r="Y35" s="64"/>
      <c r="Z35" s="63"/>
      <c r="AA35" s="64"/>
      <c r="AB35" s="63"/>
      <c r="AC35" s="64"/>
      <c r="AD35" s="63"/>
      <c r="AE35" s="64"/>
      <c r="AF35" s="63"/>
      <c r="AG35" s="64"/>
      <c r="AH35" s="63"/>
      <c r="AI35" s="64"/>
      <c r="AJ35" s="63"/>
      <c r="AK35" s="64"/>
      <c r="AL35" s="63"/>
      <c r="AM35" s="64"/>
      <c r="AN35" s="63"/>
      <c r="AO35" s="64"/>
      <c r="AP35" s="63"/>
      <c r="AQ35" s="64"/>
      <c r="AR35" s="63"/>
      <c r="AS35" s="64"/>
      <c r="AT35" s="63"/>
      <c r="AU35" s="64"/>
      <c r="AV35" s="63"/>
      <c r="AW35" s="64"/>
      <c r="AX35" s="63"/>
      <c r="AY35" s="64"/>
      <c r="AZ35" s="63"/>
      <c r="BA35" s="64"/>
      <c r="BB35" s="63"/>
      <c r="BC35" s="64"/>
      <c r="BD35" s="63"/>
      <c r="BE35" s="64"/>
      <c r="BF35" s="63"/>
      <c r="BG35" s="64"/>
      <c r="BH35" s="63"/>
      <c r="BI35" s="64"/>
      <c r="BJ35" s="63"/>
      <c r="BK35" s="64"/>
      <c r="BL35" s="63"/>
      <c r="BM35" s="64"/>
      <c r="BN35" s="63"/>
      <c r="BO35" s="64"/>
      <c r="BP35" s="63"/>
      <c r="BQ35" s="64"/>
      <c r="BR35" s="63"/>
      <c r="BS35" s="64"/>
      <c r="BT35" s="63"/>
      <c r="BU35" s="64"/>
      <c r="BV35" s="63"/>
      <c r="BW35" s="64"/>
      <c r="BX35" s="63"/>
      <c r="BY35" s="64"/>
      <c r="BZ35" s="63"/>
      <c r="CA35" s="64"/>
      <c r="CB35" s="63"/>
      <c r="CC35" s="64"/>
      <c r="CD35" s="63"/>
      <c r="CE35" s="64"/>
      <c r="CF35" s="63"/>
      <c r="CG35" s="64"/>
      <c r="CH35" s="63"/>
      <c r="CI35" s="64"/>
      <c r="CJ35" s="63"/>
      <c r="CK35" s="64"/>
      <c r="CL35" s="63"/>
      <c r="CM35" s="64"/>
      <c r="CN35" s="63"/>
      <c r="CO35" s="64"/>
      <c r="CP35" s="63"/>
      <c r="CQ35" s="64"/>
      <c r="CR35" s="63"/>
      <c r="CS35" s="64"/>
      <c r="CT35" s="63"/>
      <c r="CU35" s="64"/>
      <c r="CV35" s="63"/>
      <c r="CW35" s="64"/>
      <c r="CX35" s="63"/>
      <c r="CY35" s="64"/>
      <c r="CZ35" s="63"/>
    </row>
    <row r="36" spans="4:104" s="47" customFormat="1" ht="28.5" customHeight="1" x14ac:dyDescent="0.25">
      <c r="D36" s="110"/>
      <c r="E36" s="61"/>
      <c r="F36" s="63"/>
      <c r="G36" s="64"/>
      <c r="H36" s="63"/>
      <c r="I36" s="64"/>
      <c r="J36" s="63"/>
      <c r="K36" s="64"/>
      <c r="L36" s="63"/>
      <c r="M36" s="64"/>
      <c r="N36" s="63"/>
      <c r="O36" s="64"/>
      <c r="P36" s="63"/>
      <c r="Q36" s="64"/>
      <c r="R36" s="63"/>
      <c r="S36" s="64"/>
      <c r="T36" s="63"/>
      <c r="U36" s="64"/>
      <c r="V36" s="63"/>
      <c r="W36" s="64"/>
      <c r="X36" s="63"/>
      <c r="Y36" s="64"/>
      <c r="Z36" s="63"/>
      <c r="AA36" s="64"/>
      <c r="AB36" s="63"/>
      <c r="AC36" s="64"/>
      <c r="AD36" s="63"/>
      <c r="AE36" s="64"/>
      <c r="AF36" s="63"/>
      <c r="AG36" s="64"/>
      <c r="AH36" s="63"/>
      <c r="AI36" s="64"/>
      <c r="AJ36" s="63"/>
      <c r="AK36" s="64"/>
      <c r="AL36" s="63"/>
      <c r="AM36" s="64"/>
      <c r="AN36" s="63"/>
      <c r="AO36" s="64"/>
      <c r="AP36" s="63"/>
      <c r="AQ36" s="64"/>
      <c r="AR36" s="63"/>
      <c r="AS36" s="64"/>
      <c r="AT36" s="63"/>
      <c r="AU36" s="64"/>
      <c r="AV36" s="63"/>
      <c r="AW36" s="64"/>
      <c r="AX36" s="63"/>
      <c r="AY36" s="64"/>
      <c r="AZ36" s="63"/>
      <c r="BA36" s="64"/>
      <c r="BB36" s="63"/>
      <c r="BC36" s="64"/>
      <c r="BD36" s="63"/>
      <c r="BE36" s="64"/>
      <c r="BF36" s="63"/>
      <c r="BG36" s="64"/>
      <c r="BH36" s="63"/>
      <c r="BI36" s="64"/>
      <c r="BJ36" s="63"/>
      <c r="BK36" s="64"/>
      <c r="BL36" s="63"/>
      <c r="BM36" s="64"/>
      <c r="BN36" s="63"/>
      <c r="BO36" s="64"/>
      <c r="BP36" s="63"/>
      <c r="BQ36" s="64"/>
      <c r="BR36" s="63"/>
      <c r="BS36" s="64"/>
      <c r="BT36" s="63"/>
      <c r="BU36" s="64"/>
      <c r="BV36" s="63"/>
      <c r="BW36" s="64"/>
      <c r="BX36" s="63"/>
      <c r="BY36" s="64"/>
      <c r="BZ36" s="63"/>
      <c r="CA36" s="64"/>
      <c r="CB36" s="63"/>
      <c r="CC36" s="64"/>
      <c r="CD36" s="63"/>
      <c r="CE36" s="64"/>
      <c r="CF36" s="63"/>
      <c r="CG36" s="64"/>
      <c r="CH36" s="63"/>
      <c r="CI36" s="64"/>
      <c r="CJ36" s="63"/>
      <c r="CK36" s="64"/>
      <c r="CL36" s="63"/>
      <c r="CM36" s="64"/>
      <c r="CN36" s="63"/>
      <c r="CO36" s="64"/>
      <c r="CP36" s="63"/>
      <c r="CQ36" s="64"/>
      <c r="CR36" s="63"/>
      <c r="CS36" s="64"/>
      <c r="CT36" s="63"/>
      <c r="CU36" s="64"/>
      <c r="CV36" s="63"/>
      <c r="CW36" s="64"/>
      <c r="CX36" s="63"/>
      <c r="CY36" s="64"/>
      <c r="CZ36" s="63"/>
    </row>
    <row r="37" spans="4:104" s="47" customFormat="1" ht="28.5" customHeight="1" x14ac:dyDescent="0.25">
      <c r="D37" s="110"/>
      <c r="E37" s="61"/>
      <c r="F37" s="63"/>
      <c r="G37" s="64"/>
      <c r="H37" s="63"/>
      <c r="I37" s="64"/>
      <c r="J37" s="63"/>
      <c r="K37" s="64"/>
      <c r="L37" s="63"/>
      <c r="M37" s="64"/>
      <c r="N37" s="63"/>
      <c r="O37" s="64"/>
      <c r="P37" s="63"/>
      <c r="Q37" s="64"/>
      <c r="R37" s="63"/>
      <c r="S37" s="64"/>
      <c r="T37" s="63"/>
      <c r="U37" s="64"/>
      <c r="V37" s="63"/>
      <c r="W37" s="64"/>
      <c r="X37" s="63"/>
      <c r="Y37" s="64"/>
      <c r="Z37" s="63"/>
      <c r="AA37" s="64"/>
      <c r="AB37" s="63"/>
      <c r="AC37" s="64"/>
      <c r="AD37" s="63"/>
      <c r="AE37" s="64"/>
      <c r="AF37" s="63"/>
      <c r="AG37" s="64"/>
      <c r="AH37" s="63"/>
      <c r="AI37" s="64"/>
      <c r="AJ37" s="63"/>
      <c r="AK37" s="64"/>
      <c r="AL37" s="63"/>
      <c r="AM37" s="64"/>
      <c r="AN37" s="63"/>
      <c r="AO37" s="64"/>
      <c r="AP37" s="63"/>
      <c r="AQ37" s="64"/>
      <c r="AR37" s="63"/>
      <c r="AS37" s="64"/>
      <c r="AT37" s="63"/>
      <c r="AU37" s="64"/>
      <c r="AV37" s="63"/>
      <c r="AW37" s="64"/>
      <c r="AX37" s="63"/>
      <c r="AY37" s="64"/>
      <c r="AZ37" s="63"/>
      <c r="BA37" s="64"/>
      <c r="BB37" s="63"/>
      <c r="BC37" s="64"/>
      <c r="BD37" s="63"/>
      <c r="BE37" s="64"/>
      <c r="BF37" s="63"/>
      <c r="BG37" s="64"/>
      <c r="BH37" s="63"/>
      <c r="BI37" s="64"/>
      <c r="BJ37" s="63"/>
      <c r="BK37" s="64"/>
      <c r="BL37" s="63"/>
      <c r="BM37" s="64"/>
      <c r="BN37" s="63"/>
      <c r="BO37" s="64"/>
      <c r="BP37" s="63"/>
      <c r="BQ37" s="64"/>
      <c r="BR37" s="63"/>
      <c r="BS37" s="64"/>
      <c r="BT37" s="63"/>
      <c r="BU37" s="64"/>
      <c r="BV37" s="63"/>
      <c r="BW37" s="64"/>
      <c r="BX37" s="63"/>
      <c r="BY37" s="64"/>
      <c r="BZ37" s="63"/>
      <c r="CA37" s="64"/>
      <c r="CB37" s="63"/>
      <c r="CC37" s="64"/>
      <c r="CD37" s="63"/>
      <c r="CE37" s="64"/>
      <c r="CF37" s="63"/>
      <c r="CG37" s="64"/>
      <c r="CH37" s="63"/>
      <c r="CI37" s="64"/>
      <c r="CJ37" s="63"/>
      <c r="CK37" s="64"/>
      <c r="CL37" s="63"/>
      <c r="CM37" s="64"/>
      <c r="CN37" s="63"/>
      <c r="CO37" s="64"/>
      <c r="CP37" s="63"/>
      <c r="CQ37" s="64"/>
      <c r="CR37" s="63"/>
      <c r="CS37" s="64"/>
      <c r="CT37" s="63"/>
      <c r="CU37" s="64"/>
      <c r="CV37" s="63"/>
      <c r="CW37" s="64"/>
      <c r="CX37" s="63"/>
      <c r="CY37" s="64"/>
      <c r="CZ37" s="63"/>
    </row>
  </sheetData>
  <sheetProtection sheet="1" objects="1" scenarios="1"/>
  <protectedRanges>
    <protectedRange sqref="A32:XFD32" name="Intervalo7"/>
    <protectedRange sqref="AK1:AK1048576" name="Intervalo5"/>
    <protectedRange sqref="BW1:BY1048576 CA1:CA1048576 CB1:CB1048576 CC1:CC1048576 CE1:CE1048576 CG1:CG1048576 CI1:CI1048576 CK1:CK1048576 CM1:CM1048576 CO1:CO1048576 CQ1:CQ1048576 CS1:CS1048576 CU1:CU1048576 CW1:CW1048576 CY1:CY1048576" name="Intervalo3"/>
    <protectedRange sqref="E1:E1048576 G1:G1048576 I1:I1048576 K1:K1048576 M1:M1048576 O1:O1048576 Q1:Q1048576 S1:S1048576 U1:U1048576 W1:W1048576 Y1:Y1048576 AA1:AA1048576 AC1:AC1048576 AE1:AE1048576 AG1:AG1048576 AI1:AI1048576 AL1:AL1048576 AM1:AM1048576" name="Intervalo1"/>
    <protectedRange sqref="AO1:AO1048576 AQ1:AQ1048576 AS1:AS1048576 AU1:AU1048576 AW1:AW1048576 AY1:AY1048576 BA1:BA1048576 BC1:BC1048576 BE1:BE1048576 BG1:BG1048576 BI1:BI1048576 BK1:BK1048576 BM1:BM1048576 BO1:BO1048576 BW1:BW1048576 BS1:BS1048576 BU1:BU1048576" name="Intervalo2"/>
    <protectedRange sqref="A32:XFD32" name="Intervalo4"/>
    <protectedRange sqref="AK1:AK1048576 BQ1:BQ1048576" name="Intervalo6"/>
  </protectedRanges>
  <mergeCells count="104">
    <mergeCell ref="B32:D32"/>
    <mergeCell ref="U3:V3"/>
    <mergeCell ref="E3:F3"/>
    <mergeCell ref="D3:D4"/>
    <mergeCell ref="C3:C4"/>
    <mergeCell ref="B3:B4"/>
    <mergeCell ref="G3:H3"/>
    <mergeCell ref="I3:J3"/>
    <mergeCell ref="K3:L3"/>
    <mergeCell ref="M3:N3"/>
    <mergeCell ref="O3:P3"/>
    <mergeCell ref="Q3:R3"/>
    <mergeCell ref="S3:T3"/>
    <mergeCell ref="E32:F32"/>
    <mergeCell ref="G32:H32"/>
    <mergeCell ref="I32:J32"/>
    <mergeCell ref="K32:L32"/>
    <mergeCell ref="M32:N32"/>
    <mergeCell ref="O32:P32"/>
    <mergeCell ref="Q32:R32"/>
    <mergeCell ref="S32:T32"/>
    <mergeCell ref="CY3:CZ3"/>
    <mergeCell ref="CO3:CP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Q3:CR3"/>
    <mergeCell ref="CS3:CT3"/>
    <mergeCell ref="CU3:CV3"/>
    <mergeCell ref="CW3:CX3"/>
    <mergeCell ref="BQ3:BR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AS3:AT3"/>
    <mergeCell ref="W3:X3"/>
    <mergeCell ref="Y3:Z3"/>
    <mergeCell ref="AE32:AF32"/>
    <mergeCell ref="AG32:AH32"/>
    <mergeCell ref="AI32:AJ32"/>
    <mergeCell ref="AK32:AL32"/>
    <mergeCell ref="AM32:AN32"/>
    <mergeCell ref="U32:V32"/>
    <mergeCell ref="W32:X32"/>
    <mergeCell ref="Y32:Z32"/>
    <mergeCell ref="AA32:AB32"/>
    <mergeCell ref="AC32:AD32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Y32:AZ32"/>
    <mergeCell ref="BA32:BB32"/>
    <mergeCell ref="BC32:BD32"/>
    <mergeCell ref="BE32:BF32"/>
    <mergeCell ref="BG32:BH32"/>
    <mergeCell ref="AO32:AP32"/>
    <mergeCell ref="AQ32:AR32"/>
    <mergeCell ref="AS32:AT32"/>
    <mergeCell ref="AU32:AV32"/>
    <mergeCell ref="AW32:AX32"/>
    <mergeCell ref="BS32:BT32"/>
    <mergeCell ref="BU32:BV32"/>
    <mergeCell ref="BW32:BX32"/>
    <mergeCell ref="BY32:BZ32"/>
    <mergeCell ref="CA32:CB32"/>
    <mergeCell ref="BI32:BJ32"/>
    <mergeCell ref="BK32:BL32"/>
    <mergeCell ref="BM32:BN32"/>
    <mergeCell ref="BO32:BP32"/>
    <mergeCell ref="BQ32:BR32"/>
    <mergeCell ref="CW32:CX32"/>
    <mergeCell ref="CY32:CZ32"/>
    <mergeCell ref="CM32:CN32"/>
    <mergeCell ref="CO32:CP32"/>
    <mergeCell ref="CQ32:CR32"/>
    <mergeCell ref="CS32:CT32"/>
    <mergeCell ref="CU32:CV32"/>
    <mergeCell ref="CC32:CD32"/>
    <mergeCell ref="CE32:CF32"/>
    <mergeCell ref="CG32:CH32"/>
    <mergeCell ref="CI32:CJ32"/>
    <mergeCell ref="CK32:CL32"/>
  </mergeCells>
  <printOptions horizontalCentered="1" verticalCentered="1"/>
  <pageMargins left="0.19685039370078741" right="0.19685039370078741" top="0.19685039370078741" bottom="0.19685039370078741" header="0" footer="0"/>
  <pageSetup paperSize="9" scale="34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8"/>
  <sheetViews>
    <sheetView zoomScale="85" zoomScaleNormal="85" workbookViewId="0">
      <pane xSplit="6" ySplit="5" topLeftCell="G6" activePane="bottomRight" state="frozen"/>
      <selection activeCell="C23" sqref="C23"/>
      <selection pane="topRight" activeCell="C23" sqref="C23"/>
      <selection pane="bottomLeft" activeCell="C23" sqref="C23"/>
      <selection pane="bottomRight" activeCell="F6" sqref="F6"/>
    </sheetView>
  </sheetViews>
  <sheetFormatPr defaultColWidth="9.140625" defaultRowHeight="28.5" customHeight="1" x14ac:dyDescent="0.25"/>
  <cols>
    <col min="1" max="1" width="2.28515625" style="1" customWidth="1"/>
    <col min="2" max="2" width="66.140625" style="5" customWidth="1"/>
    <col min="3" max="3" width="12.28515625" style="2" customWidth="1"/>
    <col min="4" max="6" width="11.5703125" style="2" customWidth="1"/>
    <col min="7" max="56" width="11.140625" style="4" customWidth="1"/>
    <col min="57" max="16384" width="9.140625" style="2"/>
  </cols>
  <sheetData>
    <row r="1" spans="1:57" ht="7.5" customHeight="1" x14ac:dyDescent="0.25">
      <c r="C1" s="1"/>
      <c r="D1" s="1"/>
      <c r="E1" s="1"/>
      <c r="F1" s="1"/>
      <c r="G1" s="3"/>
    </row>
    <row r="2" spans="1:57" s="10" customFormat="1" ht="7.5" customHeight="1" x14ac:dyDescent="0.25">
      <c r="A2" s="9"/>
      <c r="B2" s="26"/>
      <c r="G2" s="23" t="str">
        <f t="shared" ref="G2" si="0">G3</f>
        <v>Exemplo 01</v>
      </c>
      <c r="H2" s="23" t="str">
        <f>H3</f>
        <v>Exemplo 02</v>
      </c>
      <c r="I2" s="23" t="str">
        <f t="shared" ref="I2:AN2" si="1">I3</f>
        <v>Exemplo 03</v>
      </c>
      <c r="J2" s="23" t="str">
        <f t="shared" si="1"/>
        <v/>
      </c>
      <c r="K2" s="23" t="str">
        <f t="shared" si="1"/>
        <v/>
      </c>
      <c r="L2" s="23" t="str">
        <f t="shared" si="1"/>
        <v/>
      </c>
      <c r="M2" s="23" t="str">
        <f t="shared" si="1"/>
        <v/>
      </c>
      <c r="N2" s="23" t="str">
        <f t="shared" si="1"/>
        <v/>
      </c>
      <c r="O2" s="23" t="str">
        <f t="shared" si="1"/>
        <v/>
      </c>
      <c r="P2" s="23" t="str">
        <f t="shared" si="1"/>
        <v/>
      </c>
      <c r="Q2" s="23" t="str">
        <f t="shared" si="1"/>
        <v/>
      </c>
      <c r="R2" s="23" t="str">
        <f t="shared" si="1"/>
        <v/>
      </c>
      <c r="S2" s="23" t="str">
        <f t="shared" si="1"/>
        <v/>
      </c>
      <c r="T2" s="23" t="str">
        <f t="shared" si="1"/>
        <v/>
      </c>
      <c r="U2" s="23" t="str">
        <f t="shared" si="1"/>
        <v/>
      </c>
      <c r="V2" s="23" t="str">
        <f t="shared" si="1"/>
        <v/>
      </c>
      <c r="W2" s="23" t="str">
        <f t="shared" si="1"/>
        <v/>
      </c>
      <c r="X2" s="23" t="str">
        <f t="shared" si="1"/>
        <v/>
      </c>
      <c r="Y2" s="23" t="str">
        <f t="shared" si="1"/>
        <v/>
      </c>
      <c r="Z2" s="23" t="str">
        <f t="shared" si="1"/>
        <v/>
      </c>
      <c r="AA2" s="23" t="str">
        <f t="shared" si="1"/>
        <v/>
      </c>
      <c r="AB2" s="23" t="str">
        <f t="shared" si="1"/>
        <v/>
      </c>
      <c r="AC2" s="23" t="str">
        <f t="shared" si="1"/>
        <v/>
      </c>
      <c r="AD2" s="23" t="str">
        <f t="shared" si="1"/>
        <v/>
      </c>
      <c r="AE2" s="23" t="str">
        <f t="shared" si="1"/>
        <v/>
      </c>
      <c r="AF2" s="23" t="str">
        <f t="shared" si="1"/>
        <v/>
      </c>
      <c r="AG2" s="23" t="str">
        <f t="shared" si="1"/>
        <v/>
      </c>
      <c r="AH2" s="23" t="str">
        <f t="shared" si="1"/>
        <v/>
      </c>
      <c r="AI2" s="23" t="str">
        <f t="shared" si="1"/>
        <v/>
      </c>
      <c r="AJ2" s="23" t="str">
        <f t="shared" si="1"/>
        <v/>
      </c>
      <c r="AK2" s="23" t="str">
        <f t="shared" si="1"/>
        <v/>
      </c>
      <c r="AL2" s="23" t="str">
        <f t="shared" si="1"/>
        <v/>
      </c>
      <c r="AM2" s="23" t="str">
        <f t="shared" si="1"/>
        <v/>
      </c>
      <c r="AN2" s="23" t="str">
        <f t="shared" si="1"/>
        <v/>
      </c>
      <c r="AO2" s="23" t="str">
        <f t="shared" ref="AO2:BD2" si="2">AO3</f>
        <v/>
      </c>
      <c r="AP2" s="23" t="str">
        <f t="shared" si="2"/>
        <v/>
      </c>
      <c r="AQ2" s="23" t="str">
        <f t="shared" si="2"/>
        <v/>
      </c>
      <c r="AR2" s="23" t="str">
        <f t="shared" si="2"/>
        <v/>
      </c>
      <c r="AS2" s="23" t="str">
        <f t="shared" si="2"/>
        <v/>
      </c>
      <c r="AT2" s="23" t="str">
        <f t="shared" si="2"/>
        <v/>
      </c>
      <c r="AU2" s="23" t="str">
        <f t="shared" si="2"/>
        <v/>
      </c>
      <c r="AV2" s="23" t="str">
        <f t="shared" si="2"/>
        <v/>
      </c>
      <c r="AW2" s="23" t="str">
        <f t="shared" si="2"/>
        <v/>
      </c>
      <c r="AX2" s="23" t="str">
        <f t="shared" si="2"/>
        <v/>
      </c>
      <c r="AY2" s="23" t="str">
        <f t="shared" si="2"/>
        <v/>
      </c>
      <c r="AZ2" s="23" t="str">
        <f t="shared" si="2"/>
        <v/>
      </c>
      <c r="BA2" s="23" t="str">
        <f t="shared" si="2"/>
        <v/>
      </c>
      <c r="BB2" s="23" t="str">
        <f t="shared" si="2"/>
        <v/>
      </c>
      <c r="BC2" s="23" t="str">
        <f t="shared" si="2"/>
        <v/>
      </c>
      <c r="BD2" s="23" t="str">
        <f t="shared" si="2"/>
        <v/>
      </c>
    </row>
    <row r="3" spans="1:57" s="25" customFormat="1" ht="69" customHeight="1" x14ac:dyDescent="0.25">
      <c r="A3" s="24"/>
      <c r="B3" s="291" t="s">
        <v>12</v>
      </c>
      <c r="C3" s="320" t="s">
        <v>22</v>
      </c>
      <c r="D3" s="321"/>
      <c r="E3" s="321"/>
      <c r="F3" s="322" t="s">
        <v>163</v>
      </c>
      <c r="G3" s="317" t="str">
        <f>CLa!E3</f>
        <v>Exemplo 01</v>
      </c>
      <c r="H3" s="317" t="str">
        <f>CLa!G3</f>
        <v>Exemplo 02</v>
      </c>
      <c r="I3" s="317" t="str">
        <f>CLa!I3</f>
        <v>Exemplo 03</v>
      </c>
      <c r="J3" s="317" t="str">
        <f>CLa!K3</f>
        <v/>
      </c>
      <c r="K3" s="317" t="str">
        <f>CLa!M3</f>
        <v/>
      </c>
      <c r="L3" s="317" t="str">
        <f>CLa!O3</f>
        <v/>
      </c>
      <c r="M3" s="317" t="str">
        <f>CLa!Q3</f>
        <v/>
      </c>
      <c r="N3" s="317" t="str">
        <f>CLa!S3</f>
        <v/>
      </c>
      <c r="O3" s="317" t="str">
        <f>CLa!U3</f>
        <v/>
      </c>
      <c r="P3" s="317" t="str">
        <f>CLa!W3</f>
        <v/>
      </c>
      <c r="Q3" s="317" t="str">
        <f>CLa!Y3</f>
        <v/>
      </c>
      <c r="R3" s="317" t="str">
        <f>CLa!AA3</f>
        <v/>
      </c>
      <c r="S3" s="317" t="str">
        <f>CLa!AC3</f>
        <v/>
      </c>
      <c r="T3" s="317" t="str">
        <f>CLa!AE3</f>
        <v/>
      </c>
      <c r="U3" s="317" t="str">
        <f>CLa!AG3</f>
        <v/>
      </c>
      <c r="V3" s="317" t="str">
        <f>CLa!AI3</f>
        <v/>
      </c>
      <c r="W3" s="317" t="str">
        <f>CLa!AK3</f>
        <v/>
      </c>
      <c r="X3" s="317" t="str">
        <f>CLa!AM3</f>
        <v/>
      </c>
      <c r="Y3" s="317" t="str">
        <f>CLa!AO3</f>
        <v/>
      </c>
      <c r="Z3" s="317" t="str">
        <f>CLa!AQ3</f>
        <v/>
      </c>
      <c r="AA3" s="317" t="str">
        <f>CLa!AS3</f>
        <v/>
      </c>
      <c r="AB3" s="317" t="str">
        <f>CLa!AU3</f>
        <v/>
      </c>
      <c r="AC3" s="317" t="str">
        <f>CLa!AW3</f>
        <v/>
      </c>
      <c r="AD3" s="317" t="str">
        <f>CLa!AY3</f>
        <v/>
      </c>
      <c r="AE3" s="317" t="str">
        <f>CLa!BA3</f>
        <v/>
      </c>
      <c r="AF3" s="317" t="str">
        <f>CLa!BC3</f>
        <v/>
      </c>
      <c r="AG3" s="317" t="str">
        <f>CLa!BE3</f>
        <v/>
      </c>
      <c r="AH3" s="317" t="str">
        <f>CLa!BG3</f>
        <v/>
      </c>
      <c r="AI3" s="317" t="str">
        <f>CLa!BI3</f>
        <v/>
      </c>
      <c r="AJ3" s="317" t="str">
        <f>CLa!BK3</f>
        <v/>
      </c>
      <c r="AK3" s="317" t="str">
        <f>CLa!BM3</f>
        <v/>
      </c>
      <c r="AL3" s="317" t="str">
        <f>CLa!BO3</f>
        <v/>
      </c>
      <c r="AM3" s="317" t="str">
        <f>CLa!BQ3</f>
        <v/>
      </c>
      <c r="AN3" s="317" t="str">
        <f>CLa!BS3</f>
        <v/>
      </c>
      <c r="AO3" s="317" t="str">
        <f>CLa!BU3</f>
        <v/>
      </c>
      <c r="AP3" s="317" t="str">
        <f>CLa!BW3</f>
        <v/>
      </c>
      <c r="AQ3" s="317" t="str">
        <f>CLa!BY3</f>
        <v/>
      </c>
      <c r="AR3" s="317" t="str">
        <f>CLa!CA3</f>
        <v/>
      </c>
      <c r="AS3" s="317" t="str">
        <f>CLa!CC3</f>
        <v/>
      </c>
      <c r="AT3" s="317" t="str">
        <f>CLa!CE3</f>
        <v/>
      </c>
      <c r="AU3" s="317" t="str">
        <f>CLa!CG3</f>
        <v/>
      </c>
      <c r="AV3" s="317" t="str">
        <f>CLa!CI3</f>
        <v/>
      </c>
      <c r="AW3" s="317" t="str">
        <f>CLa!CK3</f>
        <v/>
      </c>
      <c r="AX3" s="317" t="str">
        <f>CLa!CM3</f>
        <v/>
      </c>
      <c r="AY3" s="317" t="str">
        <f>CLa!CO3</f>
        <v/>
      </c>
      <c r="AZ3" s="317" t="str">
        <f>CLa!CQ3</f>
        <v/>
      </c>
      <c r="BA3" s="317" t="str">
        <f>CLa!CS3</f>
        <v/>
      </c>
      <c r="BB3" s="317" t="str">
        <f>CLa!CU3</f>
        <v/>
      </c>
      <c r="BC3" s="317" t="str">
        <f>CLa!CW3</f>
        <v/>
      </c>
      <c r="BD3" s="325" t="str">
        <f>CLa!CY3</f>
        <v/>
      </c>
      <c r="BE3" s="254"/>
    </row>
    <row r="4" spans="1:57" s="4" customFormat="1" ht="15.75" customHeight="1" x14ac:dyDescent="0.25">
      <c r="A4" s="3"/>
      <c r="B4" s="292"/>
      <c r="C4" s="165">
        <v>1</v>
      </c>
      <c r="D4" s="165">
        <v>2</v>
      </c>
      <c r="E4" s="165">
        <v>3</v>
      </c>
      <c r="F4" s="323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26"/>
      <c r="BE4" s="255"/>
    </row>
    <row r="5" spans="1:57" s="33" customFormat="1" ht="25.5" customHeight="1" x14ac:dyDescent="0.25">
      <c r="A5" s="32"/>
      <c r="B5" s="293"/>
      <c r="C5" s="59" t="s">
        <v>23</v>
      </c>
      <c r="D5" s="59" t="s">
        <v>25</v>
      </c>
      <c r="E5" s="59" t="s">
        <v>24</v>
      </c>
      <c r="F5" s="324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27"/>
      <c r="BE5" s="256"/>
    </row>
    <row r="6" spans="1:57" s="1" customFormat="1" ht="69" customHeight="1" x14ac:dyDescent="0.25">
      <c r="B6" s="51" t="s">
        <v>26</v>
      </c>
      <c r="C6" s="52">
        <v>0.5</v>
      </c>
      <c r="D6" s="53">
        <v>0.25</v>
      </c>
      <c r="E6" s="52">
        <v>0.25</v>
      </c>
      <c r="F6" s="54">
        <f>LARGE(CLa!E30:CZ30,1)</f>
        <v>50.000999999999998</v>
      </c>
      <c r="G6" s="188">
        <f>IF(G$3="","",INDEX(CLa!$E$30:$CZ$30,MATCH(G3,CLa!$E$2:$CZ$2,0)))</f>
        <v>50.000999999999998</v>
      </c>
      <c r="H6" s="189">
        <f>IF(H$3="","",INDEX(CLa!$E$30:$CZ$30,MATCH(H3,CLa!$E$2:$CZ$2,0)))</f>
        <v>50</v>
      </c>
      <c r="I6" s="190">
        <f>IF(I$3="","",INDEX(CLa!$E$30:$CZ$30,MATCH(I3,CLa!$E$2:$CZ$2,0)))</f>
        <v>45</v>
      </c>
      <c r="J6" s="189" t="str">
        <f>IF(J$3="","",INDEX(CLa!$E$30:$CZ$30,MATCH(J3,CLa!$E$2:$CZ$2,0)))</f>
        <v/>
      </c>
      <c r="K6" s="190" t="str">
        <f>IF(K$3="","",INDEX(CLa!$E$30:$CZ$30,MATCH(K3,CLa!$E$2:$CZ$2,0)))</f>
        <v/>
      </c>
      <c r="L6" s="189" t="str">
        <f>IF(L$3="","",INDEX(CLa!$E$30:$CZ$30,MATCH(L3,CLa!$E$2:$CZ$2,0)))</f>
        <v/>
      </c>
      <c r="M6" s="190" t="str">
        <f>IF(M$3="","",INDEX(CLa!$E$30:$CZ$30,MATCH(M3,CLa!$E$2:$CZ$2,0)))</f>
        <v/>
      </c>
      <c r="N6" s="189" t="str">
        <f>IF(N$3="","",INDEX(CLa!$E$30:$CZ$30,MATCH(N3,CLa!$E$2:$CZ$2,0)))</f>
        <v/>
      </c>
      <c r="O6" s="190" t="str">
        <f>IF(O$3="","",INDEX(CLa!$E$30:$CZ$30,MATCH(O3,CLa!$E$2:$CZ$2,0)))</f>
        <v/>
      </c>
      <c r="P6" s="189" t="str">
        <f>IF(P$3="","",INDEX(CLa!$E$30:$CZ$30,MATCH(P3,CLa!$E$2:$CZ$2,0)))</f>
        <v/>
      </c>
      <c r="Q6" s="190" t="str">
        <f>IF(Q$3="","",INDEX(CLa!$E$30:$CZ$30,MATCH(Q3,CLa!$E$2:$CZ$2,0)))</f>
        <v/>
      </c>
      <c r="R6" s="189" t="str">
        <f>IF(R$3="","",INDEX(CLa!$E$30:$CZ$30,MATCH(R3,CLa!$E$2:$CZ$2,0)))</f>
        <v/>
      </c>
      <c r="S6" s="190" t="str">
        <f>IF(S$3="","",INDEX(CLa!$E$30:$CZ$30,MATCH(S3,CLa!$E$2:$CZ$2,0)))</f>
        <v/>
      </c>
      <c r="T6" s="189" t="str">
        <f>IF(T$3="","",INDEX(CLa!$E$30:$CZ$30,MATCH(T3,CLa!$E$2:$CZ$2,0)))</f>
        <v/>
      </c>
      <c r="U6" s="190" t="str">
        <f>IF(U$3="","",INDEX(CLa!$E$30:$CZ$30,MATCH(U3,CLa!$E$2:$CZ$2,0)))</f>
        <v/>
      </c>
      <c r="V6" s="189" t="str">
        <f>IF(V$3="","",INDEX(CLa!$E$30:$CZ$30,MATCH(V3,CLa!$E$2:$CZ$2,0)))</f>
        <v/>
      </c>
      <c r="W6" s="190" t="str">
        <f>IF(W$3="","",INDEX(CLa!$E$30:$CZ$30,MATCH(W3,CLa!$E$2:$CZ$2,0)))</f>
        <v/>
      </c>
      <c r="X6" s="189" t="str">
        <f>IF(X$3="","",INDEX(CLa!$E$30:$CZ$30,MATCH(X3,CLa!$E$2:$CZ$2,0)))</f>
        <v/>
      </c>
      <c r="Y6" s="190" t="str">
        <f>IF(Y$3="","",INDEX(CLa!$E$30:$CZ$30,MATCH(Y3,CLa!$E$2:$CZ$2,0)))</f>
        <v/>
      </c>
      <c r="Z6" s="189" t="str">
        <f>IF(Z$3="","",INDEX(CLa!$E$30:$CZ$30,MATCH(Z3,CLa!$E$2:$CZ$2,0)))</f>
        <v/>
      </c>
      <c r="AA6" s="190" t="str">
        <f>IF(AA$3="","",INDEX(CLa!$E$30:$CZ$30,MATCH(AA3,CLa!$E$2:$CZ$2,0)))</f>
        <v/>
      </c>
      <c r="AB6" s="189" t="str">
        <f>IF(AB$3="","",INDEX(CLa!$E$30:$CZ$30,MATCH(AB3,CLa!$E$2:$CZ$2,0)))</f>
        <v/>
      </c>
      <c r="AC6" s="190" t="str">
        <f>IF(AC$3="","",INDEX(CLa!$E$30:$CZ$30,MATCH(AC3,CLa!$E$2:$CZ$2,0)))</f>
        <v/>
      </c>
      <c r="AD6" s="189" t="str">
        <f>IF(AD$3="","",INDEX(CLa!$E$30:$CZ$30,MATCH(AD3,CLa!$E$2:$CZ$2,0)))</f>
        <v/>
      </c>
      <c r="AE6" s="190" t="str">
        <f>IF(AE$3="","",INDEX(CLa!$E$30:$CZ$30,MATCH(AE3,CLa!$E$2:$CZ$2,0)))</f>
        <v/>
      </c>
      <c r="AF6" s="189" t="str">
        <f>IF(AF$3="","",INDEX(CLa!$E$30:$CZ$30,MATCH(AF3,CLa!$E$2:$CZ$2,0)))</f>
        <v/>
      </c>
      <c r="AG6" s="190" t="str">
        <f>IF(AG$3="","",INDEX(CLa!$E$30:$CZ$30,MATCH(AG3,CLa!$E$2:$CZ$2,0)))</f>
        <v/>
      </c>
      <c r="AH6" s="189" t="str">
        <f>IF(AH$3="","",INDEX(CLa!$E$30:$CZ$30,MATCH(AH3,CLa!$E$2:$CZ$2,0)))</f>
        <v/>
      </c>
      <c r="AI6" s="190" t="str">
        <f>IF(AI$3="","",INDEX(CLa!$E$30:$CZ$30,MATCH(AI3,CLa!$E$2:$CZ$2,0)))</f>
        <v/>
      </c>
      <c r="AJ6" s="189" t="str">
        <f>IF(AJ$3="","",INDEX(CLa!$E$30:$CZ$30,MATCH(AJ3,CLa!$E$2:$CZ$2,0)))</f>
        <v/>
      </c>
      <c r="AK6" s="190" t="str">
        <f>IF(AK$3="","",INDEX(CLa!$E$30:$CZ$30,MATCH(AK3,CLa!$E$2:$CZ$2,0)))</f>
        <v/>
      </c>
      <c r="AL6" s="189" t="str">
        <f>IF(AL$3="","",INDEX(CLa!$E$30:$CZ$30,MATCH(AL3,CLa!$E$2:$CZ$2,0)))</f>
        <v/>
      </c>
      <c r="AM6" s="190" t="str">
        <f>IF(AM$3="","",INDEX(CLa!$E$30:$CZ$30,MATCH(AM3,CLa!$E$2:$CZ$2,0)))</f>
        <v/>
      </c>
      <c r="AN6" s="189" t="str">
        <f>IF(AN$3="","",INDEX(CLa!$E$30:$CZ$30,MATCH(AN3,CLa!$E$2:$CZ$2,0)))</f>
        <v/>
      </c>
      <c r="AO6" s="190" t="str">
        <f>IF(AO$3="","",INDEX(CLa!$E$30:$CZ$30,MATCH(AO3,CLa!$E$2:$CZ$2,0)))</f>
        <v/>
      </c>
      <c r="AP6" s="189" t="str">
        <f>IF(AP$3="","",INDEX(CLa!$E$30:$CZ$30,MATCH(AP3,CLa!$E$2:$CZ$2,0)))</f>
        <v/>
      </c>
      <c r="AQ6" s="190" t="str">
        <f>IF(AQ$3="","",INDEX(CLa!$E$30:$CZ$30,MATCH(AQ3,CLa!$E$2:$CZ$2,0)))</f>
        <v/>
      </c>
      <c r="AR6" s="189" t="str">
        <f>IF(AR$3="","",INDEX(CLa!$E$30:$CZ$30,MATCH(AR3,CLa!$E$2:$CZ$2,0)))</f>
        <v/>
      </c>
      <c r="AS6" s="190" t="str">
        <f>IF(AS$3="","",INDEX(CLa!$E$30:$CZ$30,MATCH(AS3,CLa!$E$2:$CZ$2,0)))</f>
        <v/>
      </c>
      <c r="AT6" s="189" t="str">
        <f>IF(AT$3="","",INDEX(CLa!$E$30:$CZ$30,MATCH(AT3,CLa!$E$2:$CZ$2,0)))</f>
        <v/>
      </c>
      <c r="AU6" s="190" t="str">
        <f>IF(AU$3="","",INDEX(CLa!$E$30:$CZ$30,MATCH(AU3,CLa!$E$2:$CZ$2,0)))</f>
        <v/>
      </c>
      <c r="AV6" s="189" t="str">
        <f>IF(AV$3="","",INDEX(CLa!$E$30:$CZ$30,MATCH(AV3,CLa!$E$2:$CZ$2,0)))</f>
        <v/>
      </c>
      <c r="AW6" s="190" t="str">
        <f>IF(AW$3="","",INDEX(CLa!$E$30:$CZ$30,MATCH(AW3,CLa!$E$2:$CZ$2,0)))</f>
        <v/>
      </c>
      <c r="AX6" s="189" t="str">
        <f>IF(AX$3="","",INDEX(CLa!$E$30:$CZ$30,MATCH(AX3,CLa!$E$2:$CZ$2,0)))</f>
        <v/>
      </c>
      <c r="AY6" s="190" t="str">
        <f>IF(AY$3="","",INDEX(CLa!$E$30:$CZ$30,MATCH(AY3,CLa!$E$2:$CZ$2,0)))</f>
        <v/>
      </c>
      <c r="AZ6" s="189" t="str">
        <f>IF(AZ$3="","",INDEX(CLa!$E$30:$CZ$30,MATCH(AZ3,CLa!$E$2:$CZ$2,0)))</f>
        <v/>
      </c>
      <c r="BA6" s="190" t="str">
        <f>IF(BA$3="","",INDEX(CLa!$E$30:$CZ$30,MATCH(BA3,CLa!$E$2:$CZ$2,0)))</f>
        <v/>
      </c>
      <c r="BB6" s="189" t="str">
        <f>IF(BB$3="","",INDEX(CLa!$E$30:$CZ$30,MATCH(BB3,CLa!$E$2:$CZ$2,0)))</f>
        <v/>
      </c>
      <c r="BC6" s="190" t="str">
        <f>IF(BC$3="","",INDEX(CLa!$E$30:$CZ$30,MATCH(BC3,CLa!$E$2:$CZ$2,0)))</f>
        <v/>
      </c>
      <c r="BD6" s="250" t="str">
        <f>IF(BD$3="","",INDEX(CLa!$E$30:$CZ$30,MATCH(BD3,CLa!$E$2:$CZ$2,0)))</f>
        <v/>
      </c>
      <c r="BE6" s="253"/>
    </row>
    <row r="7" spans="1:57" s="1" customFormat="1" ht="69" customHeight="1" x14ac:dyDescent="0.25">
      <c r="B7" s="55" t="s">
        <v>27</v>
      </c>
      <c r="C7" s="30">
        <v>0.5</v>
      </c>
      <c r="D7" s="31">
        <v>0</v>
      </c>
      <c r="E7" s="30">
        <v>0</v>
      </c>
      <c r="F7" s="56">
        <f>IF(SUM(CRa!I6:I200)=0,0.00000001,LARGE(CRa!I:I,1))</f>
        <v>10</v>
      </c>
      <c r="G7" s="125">
        <f>IF(G$3="","",IF(INDEX(CRa!$I:$I,MATCH(G$3,CRa!$C:$C,0))="",0,INDEX(CRa!$I:$I,MATCH(G$3,CRa!$C:$C,0))))</f>
        <v>0</v>
      </c>
      <c r="H7" s="191">
        <f>IF(H$3="","",IF(INDEX(CRa!$I:$I,MATCH(H$3,CRa!$C:$C,0))="",0,INDEX(CRa!$I:$I,MATCH(H$3,CRa!$C:$C,0))))</f>
        <v>0</v>
      </c>
      <c r="I7" s="192">
        <f>IF(I$3="","",IF(INDEX(CRa!$I:$I,MATCH(I$3,CRa!$C:$C,0))="",0,INDEX(CRa!$I:$I,MATCH(I$3,CRa!$C:$C,0))))</f>
        <v>10</v>
      </c>
      <c r="J7" s="191" t="str">
        <f>IF(J$3="","",IF(INDEX(CRa!$I:$I,MATCH(J$3,CRa!$C:$C,0))="",0,INDEX(CRa!$I:$I,MATCH(J$3,CRa!$C:$C,0))))</f>
        <v/>
      </c>
      <c r="K7" s="192" t="str">
        <f>IF(K$3="","",IF(INDEX(CRa!$I:$I,MATCH(K$3,CRa!$C:$C,0))="",0,INDEX(CRa!$I:$I,MATCH(K$3,CRa!$C:$C,0))))</f>
        <v/>
      </c>
      <c r="L7" s="191" t="str">
        <f>IF(L$3="","",IF(INDEX(CRa!$I:$I,MATCH(L$3,CRa!$C:$C,0))="",0,INDEX(CRa!$I:$I,MATCH(L$3,CRa!$C:$C,0))))</f>
        <v/>
      </c>
      <c r="M7" s="192" t="str">
        <f>IF(M$3="","",IF(INDEX(CRa!$I:$I,MATCH(M$3,CRa!$C:$C,0))="",0,INDEX(CRa!$I:$I,MATCH(M$3,CRa!$C:$C,0))))</f>
        <v/>
      </c>
      <c r="N7" s="191" t="str">
        <f>IF(N$3="","",IF(INDEX(CRa!$I:$I,MATCH(N$3,CRa!$C:$C,0))="",0,INDEX(CRa!$I:$I,MATCH(N$3,CRa!$C:$C,0))))</f>
        <v/>
      </c>
      <c r="O7" s="192" t="str">
        <f>IF(O$3="","",IF(INDEX(CRa!$I:$I,MATCH(O$3,CRa!$C:$C,0))="",0,INDEX(CRa!$I:$I,MATCH(O$3,CRa!$C:$C,0))))</f>
        <v/>
      </c>
      <c r="P7" s="191" t="str">
        <f>IF(P$3="","",IF(INDEX(CRa!$I:$I,MATCH(P$3,CRa!$C:$C,0))="",0,INDEX(CRa!$I:$I,MATCH(P$3,CRa!$C:$C,0))))</f>
        <v/>
      </c>
      <c r="Q7" s="192" t="str">
        <f>IF(Q$3="","",IF(INDEX(CRa!$I:$I,MATCH(Q$3,CRa!$C:$C,0))="",0,INDEX(CRa!$I:$I,MATCH(Q$3,CRa!$C:$C,0))))</f>
        <v/>
      </c>
      <c r="R7" s="191" t="str">
        <f>IF(R$3="","",IF(INDEX(CRa!$I:$I,MATCH(R$3,CRa!$C:$C,0))="",0,INDEX(CRa!$I:$I,MATCH(R$3,CRa!$C:$C,0))))</f>
        <v/>
      </c>
      <c r="S7" s="192" t="str">
        <f>IF(S$3="","",IF(INDEX(CRa!$I:$I,MATCH(S$3,CRa!$C:$C,0))="",0,INDEX(CRa!$I:$I,MATCH(S$3,CRa!$C:$C,0))))</f>
        <v/>
      </c>
      <c r="T7" s="191" t="str">
        <f>IF(T$3="","",IF(INDEX(CRa!$I:$I,MATCH(T$3,CRa!$C:$C,0))="",0,INDEX(CRa!$I:$I,MATCH(T$3,CRa!$C:$C,0))))</f>
        <v/>
      </c>
      <c r="U7" s="192" t="str">
        <f>IF(U$3="","",IF(INDEX(CRa!$I:$I,MATCH(U$3,CRa!$C:$C,0))="",0,INDEX(CRa!$I:$I,MATCH(U$3,CRa!$C:$C,0))))</f>
        <v/>
      </c>
      <c r="V7" s="191" t="str">
        <f>IF(V$3="","",IF(INDEX(CRa!$I:$I,MATCH(V$3,CRa!$C:$C,0))="",0,INDEX(CRa!$I:$I,MATCH(V$3,CRa!$C:$C,0))))</f>
        <v/>
      </c>
      <c r="W7" s="192" t="str">
        <f>IF(W$3="","",IF(INDEX(CRa!$I:$I,MATCH(W$3,CRa!$C:$C,0))="",0,INDEX(CRa!$I:$I,MATCH(W$3,CRa!$C:$C,0))))</f>
        <v/>
      </c>
      <c r="X7" s="191" t="str">
        <f>IF(X$3="","",IF(INDEX(CRa!$I:$I,MATCH(X$3,CRa!$C:$C,0))="",0,INDEX(CRa!$I:$I,MATCH(X$3,CRa!$C:$C,0))))</f>
        <v/>
      </c>
      <c r="Y7" s="192" t="str">
        <f>IF(Y$3="","",IF(INDEX(CRa!$I:$I,MATCH(Y$3,CRa!$C:$C,0))="",0,INDEX(CRa!$I:$I,MATCH(Y$3,CRa!$C:$C,0))))</f>
        <v/>
      </c>
      <c r="Z7" s="191" t="str">
        <f>IF(Z$3="","",IF(INDEX(CRa!$I:$I,MATCH(Z$3,CRa!$C:$C,0))="",0,INDEX(CRa!$I:$I,MATCH(Z$3,CRa!$C:$C,0))))</f>
        <v/>
      </c>
      <c r="AA7" s="192" t="str">
        <f>IF(AA$3="","",IF(INDEX(CRa!$I:$I,MATCH(AA$3,CRa!$C:$C,0))="",0,INDEX(CRa!$I:$I,MATCH(AA$3,CRa!$C:$C,0))))</f>
        <v/>
      </c>
      <c r="AB7" s="191" t="str">
        <f>IF(AB$3="","",IF(INDEX(CRa!$I:$I,MATCH(AB$3,CRa!$C:$C,0))="",0,INDEX(CRa!$I:$I,MATCH(AB$3,CRa!$C:$C,0))))</f>
        <v/>
      </c>
      <c r="AC7" s="192" t="str">
        <f>IF(AC$3="","",IF(INDEX(CRa!$I:$I,MATCH(AC$3,CRa!$C:$C,0))="",0,INDEX(CRa!$I:$I,MATCH(AC$3,CRa!$C:$C,0))))</f>
        <v/>
      </c>
      <c r="AD7" s="191" t="str">
        <f>IF(AD$3="","",IF(INDEX(CRa!$I:$I,MATCH(AD$3,CRa!$C:$C,0))="",0,INDEX(CRa!$I:$I,MATCH(AD$3,CRa!$C:$C,0))))</f>
        <v/>
      </c>
      <c r="AE7" s="192" t="str">
        <f>IF(AE$3="","",IF(INDEX(CRa!$I:$I,MATCH(AE$3,CRa!$C:$C,0))="",0,INDEX(CRa!$I:$I,MATCH(AE$3,CRa!$C:$C,0))))</f>
        <v/>
      </c>
      <c r="AF7" s="191" t="str">
        <f>IF(AF$3="","",IF(INDEX(CRa!$I:$I,MATCH(AF$3,CRa!$C:$C,0))="",0,INDEX(CRa!$I:$I,MATCH(AF$3,CRa!$C:$C,0))))</f>
        <v/>
      </c>
      <c r="AG7" s="192" t="str">
        <f>IF(AG$3="","",IF(INDEX(CRa!$I:$I,MATCH(AG$3,CRa!$C:$C,0))="",0,INDEX(CRa!$I:$I,MATCH(AG$3,CRa!$C:$C,0))))</f>
        <v/>
      </c>
      <c r="AH7" s="191" t="str">
        <f>IF(AH$3="","",IF(INDEX(CRa!$I:$I,MATCH(AH$3,CRa!$C:$C,0))="",0,INDEX(CRa!$I:$I,MATCH(AH$3,CRa!$C:$C,0))))</f>
        <v/>
      </c>
      <c r="AI7" s="192" t="str">
        <f>IF(AI$3="","",IF(INDEX(CRa!$I:$I,MATCH(AI$3,CRa!$C:$C,0))="",0,INDEX(CRa!$I:$I,MATCH(AI$3,CRa!$C:$C,0))))</f>
        <v/>
      </c>
      <c r="AJ7" s="191" t="str">
        <f>IF(AJ$3="","",IF(INDEX(CRa!$I:$I,MATCH(AJ$3,CRa!$C:$C,0))="",0,INDEX(CRa!$I:$I,MATCH(AJ$3,CRa!$C:$C,0))))</f>
        <v/>
      </c>
      <c r="AK7" s="192" t="str">
        <f>IF(AK$3="","",IF(INDEX(CRa!$I:$I,MATCH(AK$3,CRa!$C:$C,0))="",0,INDEX(CRa!$I:$I,MATCH(AK$3,CRa!$C:$C,0))))</f>
        <v/>
      </c>
      <c r="AL7" s="191" t="str">
        <f>IF(AL$3="","",IF(INDEX(CRa!$I:$I,MATCH(AL$3,CRa!$C:$C,0))="",0,INDEX(CRa!$I:$I,MATCH(AL$3,CRa!$C:$C,0))))</f>
        <v/>
      </c>
      <c r="AM7" s="192" t="str">
        <f>IF(AM$3="","",IF(INDEX(CRa!$I:$I,MATCH(AM$3,CRa!$C:$C,0))="",0,INDEX(CRa!$I:$I,MATCH(AM$3,CRa!$C:$C,0))))</f>
        <v/>
      </c>
      <c r="AN7" s="191" t="str">
        <f>IF(AN$3="","",IF(INDEX(CRa!$I:$I,MATCH(AN$3,CRa!$C:$C,0))="",0,INDEX(CRa!$I:$I,MATCH(AN$3,CRa!$C:$C,0))))</f>
        <v/>
      </c>
      <c r="AO7" s="192" t="str">
        <f>IF(AO$3="","",IF(INDEX(CRa!$I:$I,MATCH(AO$3,CRa!$C:$C,0))="",0,INDEX(CRa!$I:$I,MATCH(AO$3,CRa!$C:$C,0))))</f>
        <v/>
      </c>
      <c r="AP7" s="191" t="str">
        <f>IF(AP$3="","",IF(INDEX(CRa!$I:$I,MATCH(AP$3,CRa!$C:$C,0))="",0,INDEX(CRa!$I:$I,MATCH(AP$3,CRa!$C:$C,0))))</f>
        <v/>
      </c>
      <c r="AQ7" s="192" t="str">
        <f>IF(AQ$3="","",IF(INDEX(CRa!$I:$I,MATCH(AQ$3,CRa!$C:$C,0))="",0,INDEX(CRa!$I:$I,MATCH(AQ$3,CRa!$C:$C,0))))</f>
        <v/>
      </c>
      <c r="AR7" s="191" t="str">
        <f>IF(AR$3="","",IF(INDEX(CRa!$I:$I,MATCH(AR$3,CRa!$C:$C,0))="",0,INDEX(CRa!$I:$I,MATCH(AR$3,CRa!$C:$C,0))))</f>
        <v/>
      </c>
      <c r="AS7" s="192" t="str">
        <f>IF(AS$3="","",IF(INDEX(CRa!$I:$I,MATCH(AS$3,CRa!$C:$C,0))="",0,INDEX(CRa!$I:$I,MATCH(AS$3,CRa!$C:$C,0))))</f>
        <v/>
      </c>
      <c r="AT7" s="191" t="str">
        <f>IF(AT$3="","",IF(INDEX(CRa!$I:$I,MATCH(AT$3,CRa!$C:$C,0))="",0,INDEX(CRa!$I:$I,MATCH(AT$3,CRa!$C:$C,0))))</f>
        <v/>
      </c>
      <c r="AU7" s="192" t="str">
        <f>IF(AU$3="","",IF(INDEX(CRa!$I:$I,MATCH(AU$3,CRa!$C:$C,0))="",0,INDEX(CRa!$I:$I,MATCH(AU$3,CRa!$C:$C,0))))</f>
        <v/>
      </c>
      <c r="AV7" s="191" t="str">
        <f>IF(AV$3="","",IF(INDEX(CRa!$I:$I,MATCH(AV$3,CRa!$C:$C,0))="",0,INDEX(CRa!$I:$I,MATCH(AV$3,CRa!$C:$C,0))))</f>
        <v/>
      </c>
      <c r="AW7" s="192" t="str">
        <f>IF(AW$3="","",IF(INDEX(CRa!$I:$I,MATCH(AW$3,CRa!$C:$C,0))="",0,INDEX(CRa!$I:$I,MATCH(AW$3,CRa!$C:$C,0))))</f>
        <v/>
      </c>
      <c r="AX7" s="191" t="str">
        <f>IF(AX$3="","",IF(INDEX(CRa!$I:$I,MATCH(AX$3,CRa!$C:$C,0))="",0,INDEX(CRa!$I:$I,MATCH(AX$3,CRa!$C:$C,0))))</f>
        <v/>
      </c>
      <c r="AY7" s="192" t="str">
        <f>IF(AY$3="","",IF(INDEX(CRa!$I:$I,MATCH(AY$3,CRa!$C:$C,0))="",0,INDEX(CRa!$I:$I,MATCH(AY$3,CRa!$C:$C,0))))</f>
        <v/>
      </c>
      <c r="AZ7" s="191" t="str">
        <f>IF(AZ$3="","",IF(INDEX(CRa!$I:$I,MATCH(AZ$3,CRa!$C:$C,0))="",0,INDEX(CRa!$I:$I,MATCH(AZ$3,CRa!$C:$C,0))))</f>
        <v/>
      </c>
      <c r="BA7" s="192" t="str">
        <f>IF(BA$3="","",IF(INDEX(CRa!$I:$I,MATCH(BA$3,CRa!$C:$C,0))="",0,INDEX(CRa!$I:$I,MATCH(BA$3,CRa!$C:$C,0))))</f>
        <v/>
      </c>
      <c r="BB7" s="191" t="str">
        <f>IF(BB$3="","",IF(INDEX(CRa!$I:$I,MATCH(BB$3,CRa!$C:$C,0))="",0,INDEX(CRa!$I:$I,MATCH(BB$3,CRa!$C:$C,0))))</f>
        <v/>
      </c>
      <c r="BC7" s="192" t="str">
        <f>IF(BC$3="","",IF(INDEX(CRa!$I:$I,MATCH(BC$3,CRa!$C:$C,0))="",0,INDEX(CRa!$I:$I,MATCH(BC$3,CRa!$C:$C,0))))</f>
        <v/>
      </c>
      <c r="BD7" s="251" t="str">
        <f>IF(BD$3="","",IF(INDEX(CRa!$I:$I,MATCH(BD$3,CRa!$C:$C,0))="",0,INDEX(CRa!$I:$I,MATCH(BD$3,CRa!$C:$C,0))))</f>
        <v/>
      </c>
      <c r="BE7" s="253"/>
    </row>
    <row r="8" spans="1:57" s="1" customFormat="1" ht="69" customHeight="1" x14ac:dyDescent="0.25">
      <c r="B8" s="55" t="s">
        <v>28</v>
      </c>
      <c r="C8" s="30">
        <v>0</v>
      </c>
      <c r="D8" s="31">
        <v>0.7</v>
      </c>
      <c r="E8" s="30">
        <v>0.4</v>
      </c>
      <c r="F8" s="56">
        <f>IF(SUM(CRa!E6:E200)=0,0,LARGE(CRa!E:E,1))</f>
        <v>3</v>
      </c>
      <c r="G8" s="125">
        <f>IF(G$3="","",INDEX(CRa!$E:$E,MATCH(G$3,CRa!$C:$C,0)))</f>
        <v>3</v>
      </c>
      <c r="H8" s="191">
        <f>IF(H$3="","",INDEX(CRa!$E:$E,MATCH(H$3,CRa!$C:$C,0)))</f>
        <v>3</v>
      </c>
      <c r="I8" s="192">
        <f>IF(I$3="","",INDEX(CRa!$E:$E,MATCH(I$3,CRa!$C:$C,0)))</f>
        <v>3</v>
      </c>
      <c r="J8" s="191" t="str">
        <f>IF(J$3="","",INDEX(CRa!$E:$E,MATCH(J$3,CRa!$C:$C,0)))</f>
        <v/>
      </c>
      <c r="K8" s="192" t="str">
        <f>IF(K$3="","",INDEX(CRa!$E:$E,MATCH(K$3,CRa!$C:$C,0)))</f>
        <v/>
      </c>
      <c r="L8" s="191" t="str">
        <f>IF(L$3="","",INDEX(CRa!$E:$E,MATCH(L$3,CRa!$C:$C,0)))</f>
        <v/>
      </c>
      <c r="M8" s="192" t="str">
        <f>IF(M$3="","",INDEX(CRa!$E:$E,MATCH(M$3,CRa!$C:$C,0)))</f>
        <v/>
      </c>
      <c r="N8" s="191" t="str">
        <f>IF(N$3="","",INDEX(CRa!$E:$E,MATCH(N$3,CRa!$C:$C,0)))</f>
        <v/>
      </c>
      <c r="O8" s="192" t="str">
        <f>IF(O$3="","",INDEX(CRa!$E:$E,MATCH(O$3,CRa!$C:$C,0)))</f>
        <v/>
      </c>
      <c r="P8" s="191" t="str">
        <f>IF(P$3="","",INDEX(CRa!$E:$E,MATCH(P$3,CRa!$C:$C,0)))</f>
        <v/>
      </c>
      <c r="Q8" s="192" t="str">
        <f>IF(Q$3="","",INDEX(CRa!$E:$E,MATCH(Q$3,CRa!$C:$C,0)))</f>
        <v/>
      </c>
      <c r="R8" s="191" t="str">
        <f>IF(R$3="","",INDEX(CRa!$E:$E,MATCH(R$3,CRa!$C:$C,0)))</f>
        <v/>
      </c>
      <c r="S8" s="192" t="str">
        <f>IF(S$3="","",INDEX(CRa!$E:$E,MATCH(S$3,CRa!$C:$C,0)))</f>
        <v/>
      </c>
      <c r="T8" s="191" t="str">
        <f>IF(T$3="","",INDEX(CRa!$E:$E,MATCH(T$3,CRa!$C:$C,0)))</f>
        <v/>
      </c>
      <c r="U8" s="192" t="str">
        <f>IF(U$3="","",INDEX(CRa!$E:$E,MATCH(U$3,CRa!$C:$C,0)))</f>
        <v/>
      </c>
      <c r="V8" s="191" t="str">
        <f>IF(V$3="","",INDEX(CRa!$E:$E,MATCH(V$3,CRa!$C:$C,0)))</f>
        <v/>
      </c>
      <c r="W8" s="192" t="str">
        <f>IF(W$3="","",INDEX(CRa!$E:$E,MATCH(W$3,CRa!$C:$C,0)))</f>
        <v/>
      </c>
      <c r="X8" s="191" t="str">
        <f>IF(X$3="","",INDEX(CRa!$E:$E,MATCH(X$3,CRa!$C:$C,0)))</f>
        <v/>
      </c>
      <c r="Y8" s="192" t="str">
        <f>IF(Y$3="","",INDEX(CRa!$E:$E,MATCH(Y$3,CRa!$C:$C,0)))</f>
        <v/>
      </c>
      <c r="Z8" s="191" t="str">
        <f>IF(Z$3="","",INDEX(CRa!$E:$E,MATCH(Z$3,CRa!$C:$C,0)))</f>
        <v/>
      </c>
      <c r="AA8" s="192" t="str">
        <f>IF(AA$3="","",INDEX(CRa!$E:$E,MATCH(AA$3,CRa!$C:$C,0)))</f>
        <v/>
      </c>
      <c r="AB8" s="191" t="str">
        <f>IF(AB$3="","",INDEX(CRa!$E:$E,MATCH(AB$3,CRa!$C:$C,0)))</f>
        <v/>
      </c>
      <c r="AC8" s="192" t="str">
        <f>IF(AC$3="","",INDEX(CRa!$E:$E,MATCH(AC$3,CRa!$C:$C,0)))</f>
        <v/>
      </c>
      <c r="AD8" s="191" t="str">
        <f>IF(AD$3="","",INDEX(CRa!$E:$E,MATCH(AD$3,CRa!$C:$C,0)))</f>
        <v/>
      </c>
      <c r="AE8" s="192" t="str">
        <f>IF(AE$3="","",INDEX(CRa!$E:$E,MATCH(AE$3,CRa!$C:$C,0)))</f>
        <v/>
      </c>
      <c r="AF8" s="191" t="str">
        <f>IF(AF$3="","",INDEX(CRa!$E:$E,MATCH(AF$3,CRa!$C:$C,0)))</f>
        <v/>
      </c>
      <c r="AG8" s="192" t="str">
        <f>IF(AG$3="","",INDEX(CRa!$E:$E,MATCH(AG$3,CRa!$C:$C,0)))</f>
        <v/>
      </c>
      <c r="AH8" s="191" t="str">
        <f>IF(AH$3="","",INDEX(CRa!$E:$E,MATCH(AH$3,CRa!$C:$C,0)))</f>
        <v/>
      </c>
      <c r="AI8" s="192" t="str">
        <f>IF(AI$3="","",INDEX(CRa!$E:$E,MATCH(AI$3,CRa!$C:$C,0)))</f>
        <v/>
      </c>
      <c r="AJ8" s="191" t="str">
        <f>IF(AJ$3="","",INDEX(CRa!$E:$E,MATCH(AJ$3,CRa!$C:$C,0)))</f>
        <v/>
      </c>
      <c r="AK8" s="192" t="str">
        <f>IF(AK$3="","",INDEX(CRa!$E:$E,MATCH(AK$3,CRa!$C:$C,0)))</f>
        <v/>
      </c>
      <c r="AL8" s="191" t="str">
        <f>IF(AL$3="","",INDEX(CRa!$E:$E,MATCH(AL$3,CRa!$C:$C,0)))</f>
        <v/>
      </c>
      <c r="AM8" s="192" t="str">
        <f>IF(AM$3="","",INDEX(CRa!$E:$E,MATCH(AM$3,CRa!$C:$C,0)))</f>
        <v/>
      </c>
      <c r="AN8" s="191" t="str">
        <f>IF(AN$3="","",INDEX(CRa!$E:$E,MATCH(AN$3,CRa!$C:$C,0)))</f>
        <v/>
      </c>
      <c r="AO8" s="192" t="str">
        <f>IF(AO$3="","",INDEX(CRa!$E:$E,MATCH(AO$3,CRa!$C:$C,0)))</f>
        <v/>
      </c>
      <c r="AP8" s="191" t="str">
        <f>IF(AP$3="","",INDEX(CRa!$E:$E,MATCH(AP$3,CRa!$C:$C,0)))</f>
        <v/>
      </c>
      <c r="AQ8" s="192" t="str">
        <f>IF(AQ$3="","",INDEX(CRa!$E:$E,MATCH(AQ$3,CRa!$C:$C,0)))</f>
        <v/>
      </c>
      <c r="AR8" s="191" t="str">
        <f>IF(AR$3="","",INDEX(CRa!$E:$E,MATCH(AR$3,CRa!$C:$C,0)))</f>
        <v/>
      </c>
      <c r="AS8" s="192" t="str">
        <f>IF(AS$3="","",INDEX(CRa!$E:$E,MATCH(AS$3,CRa!$C:$C,0)))</f>
        <v/>
      </c>
      <c r="AT8" s="191" t="str">
        <f>IF(AT$3="","",INDEX(CRa!$E:$E,MATCH(AT$3,CRa!$C:$C,0)))</f>
        <v/>
      </c>
      <c r="AU8" s="192" t="str">
        <f>IF(AU$3="","",INDEX(CRa!$E:$E,MATCH(AU$3,CRa!$C:$C,0)))</f>
        <v/>
      </c>
      <c r="AV8" s="191" t="str">
        <f>IF(AV$3="","",INDEX(CRa!$E:$E,MATCH(AV$3,CRa!$C:$C,0)))</f>
        <v/>
      </c>
      <c r="AW8" s="192" t="str">
        <f>IF(AW$3="","",INDEX(CRa!$E:$E,MATCH(AW$3,CRa!$C:$C,0)))</f>
        <v/>
      </c>
      <c r="AX8" s="191" t="str">
        <f>IF(AX$3="","",INDEX(CRa!$E:$E,MATCH(AX$3,CRa!$C:$C,0)))</f>
        <v/>
      </c>
      <c r="AY8" s="192" t="str">
        <f>IF(AY$3="","",INDEX(CRa!$E:$E,MATCH(AY$3,CRa!$C:$C,0)))</f>
        <v/>
      </c>
      <c r="AZ8" s="191" t="str">
        <f>IF(AZ$3="","",INDEX(CRa!$E:$E,MATCH(AZ$3,CRa!$C:$C,0)))</f>
        <v/>
      </c>
      <c r="BA8" s="192" t="str">
        <f>IF(BA$3="","",INDEX(CRa!$E:$E,MATCH(BA$3,CRa!$C:$C,0)))</f>
        <v/>
      </c>
      <c r="BB8" s="191" t="str">
        <f>IF(BB$3="","",INDEX(CRa!$E:$E,MATCH(BB$3,CRa!$C:$C,0)))</f>
        <v/>
      </c>
      <c r="BC8" s="192" t="str">
        <f>IF(BC$3="","",INDEX(CRa!$E:$E,MATCH(BC$3,CRa!$C:$C,0)))</f>
        <v/>
      </c>
      <c r="BD8" s="251" t="str">
        <f>IF(BD$3="","",INDEX(CRa!$E:$E,MATCH(BD$3,CRa!$C:$C,0)))</f>
        <v/>
      </c>
      <c r="BE8" s="253"/>
    </row>
    <row r="9" spans="1:57" s="1" customFormat="1" ht="69" customHeight="1" x14ac:dyDescent="0.25">
      <c r="B9" s="55" t="s">
        <v>29</v>
      </c>
      <c r="C9" s="30">
        <v>0.05</v>
      </c>
      <c r="D9" s="31">
        <v>0.05</v>
      </c>
      <c r="E9" s="30">
        <v>0.05</v>
      </c>
      <c r="F9" s="56">
        <v>0</v>
      </c>
      <c r="G9" s="125">
        <f>IF(G$3="","",INDEX(Candidatos!$I:$I,MATCH(G$3,Candidatos!$C:$C,0)))</f>
        <v>5</v>
      </c>
      <c r="H9" s="191">
        <f>IF(H$3="","",INDEX(Candidatos!$I:$I,MATCH(H$3,Candidatos!$C:$C,0)))</f>
        <v>10</v>
      </c>
      <c r="I9" s="192">
        <f>IF(I$3="","",INDEX(Candidatos!$I:$I,MATCH(I$3,Candidatos!$C:$C,0)))</f>
        <v>0</v>
      </c>
      <c r="J9" s="191" t="str">
        <f>IF(J$3="","",INDEX(Candidatos!$I:$I,MATCH(J$3,Candidatos!$C:$C,0)))</f>
        <v/>
      </c>
      <c r="K9" s="192" t="str">
        <f>IF(K$3="","",INDEX(Candidatos!$I:$I,MATCH(K$3,Candidatos!$C:$C,0)))</f>
        <v/>
      </c>
      <c r="L9" s="191" t="str">
        <f>IF(L$3="","",INDEX(Candidatos!$I:$I,MATCH(L$3,Candidatos!$C:$C,0)))</f>
        <v/>
      </c>
      <c r="M9" s="192" t="str">
        <f>IF(M$3="","",INDEX(Candidatos!$I:$I,MATCH(M$3,Candidatos!$C:$C,0)))</f>
        <v/>
      </c>
      <c r="N9" s="191" t="str">
        <f>IF(N$3="","",INDEX(Candidatos!$I:$I,MATCH(N$3,Candidatos!$C:$C,0)))</f>
        <v/>
      </c>
      <c r="O9" s="192" t="str">
        <f>IF(O$3="","",INDEX(Candidatos!$I:$I,MATCH(O$3,Candidatos!$C:$C,0)))</f>
        <v/>
      </c>
      <c r="P9" s="191" t="str">
        <f>IF(P$3="","",INDEX(Candidatos!$I:$I,MATCH(P$3,Candidatos!$C:$C,0)))</f>
        <v/>
      </c>
      <c r="Q9" s="192" t="str">
        <f>IF(Q$3="","",INDEX(Candidatos!$I:$I,MATCH(Q$3,Candidatos!$C:$C,0)))</f>
        <v/>
      </c>
      <c r="R9" s="191" t="str">
        <f>IF(R$3="","",INDEX(Candidatos!$I:$I,MATCH(R$3,Candidatos!$C:$C,0)))</f>
        <v/>
      </c>
      <c r="S9" s="192" t="str">
        <f>IF(S$3="","",INDEX(Candidatos!$I:$I,MATCH(S$3,Candidatos!$C:$C,0)))</f>
        <v/>
      </c>
      <c r="T9" s="191" t="str">
        <f>IF(T$3="","",INDEX(Candidatos!$I:$I,MATCH(T$3,Candidatos!$C:$C,0)))</f>
        <v/>
      </c>
      <c r="U9" s="192" t="str">
        <f>IF(U$3="","",INDEX(Candidatos!$I:$I,MATCH(U$3,Candidatos!$C:$C,0)))</f>
        <v/>
      </c>
      <c r="V9" s="191" t="str">
        <f>IF(V$3="","",INDEX(Candidatos!$I:$I,MATCH(V$3,Candidatos!$C:$C,0)))</f>
        <v/>
      </c>
      <c r="W9" s="192" t="str">
        <f>IF(W$3="","",INDEX(Candidatos!$I:$I,MATCH(W$3,Candidatos!$C:$C,0)))</f>
        <v/>
      </c>
      <c r="X9" s="191" t="str">
        <f>IF(X$3="","",INDEX(Candidatos!$I:$I,MATCH(X$3,Candidatos!$C:$C,0)))</f>
        <v/>
      </c>
      <c r="Y9" s="192" t="str">
        <f>IF(Y$3="","",INDEX(Candidatos!$I:$I,MATCH(Y$3,Candidatos!$C:$C,0)))</f>
        <v/>
      </c>
      <c r="Z9" s="191" t="str">
        <f>IF(Z$3="","",INDEX(Candidatos!$I:$I,MATCH(Z$3,Candidatos!$C:$C,0)))</f>
        <v/>
      </c>
      <c r="AA9" s="192" t="str">
        <f>IF(AA$3="","",INDEX(Candidatos!$I:$I,MATCH(AA$3,Candidatos!$C:$C,0)))</f>
        <v/>
      </c>
      <c r="AB9" s="191" t="str">
        <f>IF(AB$3="","",INDEX(Candidatos!$I:$I,MATCH(AB$3,Candidatos!$C:$C,0)))</f>
        <v/>
      </c>
      <c r="AC9" s="192" t="str">
        <f>IF(AC$3="","",INDEX(Candidatos!$I:$I,MATCH(AC$3,Candidatos!$C:$C,0)))</f>
        <v/>
      </c>
      <c r="AD9" s="191" t="str">
        <f>IF(AD$3="","",INDEX(Candidatos!$I:$I,MATCH(AD$3,Candidatos!$C:$C,0)))</f>
        <v/>
      </c>
      <c r="AE9" s="192" t="str">
        <f>IF(AE$3="","",INDEX(Candidatos!$I:$I,MATCH(AE$3,Candidatos!$C:$C,0)))</f>
        <v/>
      </c>
      <c r="AF9" s="191" t="str">
        <f>IF(AF$3="","",INDEX(Candidatos!$I:$I,MATCH(AF$3,Candidatos!$C:$C,0)))</f>
        <v/>
      </c>
      <c r="AG9" s="192" t="str">
        <f>IF(AG$3="","",INDEX(Candidatos!$I:$I,MATCH(AG$3,Candidatos!$C:$C,0)))</f>
        <v/>
      </c>
      <c r="AH9" s="191" t="str">
        <f>IF(AH$3="","",INDEX(Candidatos!$I:$I,MATCH(AH$3,Candidatos!$C:$C,0)))</f>
        <v/>
      </c>
      <c r="AI9" s="192" t="str">
        <f>IF(AI$3="","",INDEX(Candidatos!$I:$I,MATCH(AI$3,Candidatos!$C:$C,0)))</f>
        <v/>
      </c>
      <c r="AJ9" s="191" t="str">
        <f>IF(AJ$3="","",INDEX(Candidatos!$I:$I,MATCH(AJ$3,Candidatos!$C:$C,0)))</f>
        <v/>
      </c>
      <c r="AK9" s="192" t="str">
        <f>IF(AK$3="","",INDEX(Candidatos!$I:$I,MATCH(AK$3,Candidatos!$C:$C,0)))</f>
        <v/>
      </c>
      <c r="AL9" s="191" t="str">
        <f>IF(AL$3="","",INDEX(Candidatos!$I:$I,MATCH(AL$3,Candidatos!$C:$C,0)))</f>
        <v/>
      </c>
      <c r="AM9" s="192" t="str">
        <f>IF(AM$3="","",INDEX(Candidatos!$I:$I,MATCH(AM$3,Candidatos!$C:$C,0)))</f>
        <v/>
      </c>
      <c r="AN9" s="191" t="str">
        <f>IF(AN$3="","",INDEX(Candidatos!$I:$I,MATCH(AN$3,Candidatos!$C:$C,0)))</f>
        <v/>
      </c>
      <c r="AO9" s="192" t="str">
        <f>IF(AO$3="","",INDEX(Candidatos!$I:$I,MATCH(AO$3,Candidatos!$C:$C,0)))</f>
        <v/>
      </c>
      <c r="AP9" s="191" t="str">
        <f>IF(AP$3="","",INDEX(Candidatos!$I:$I,MATCH(AP$3,Candidatos!$C:$C,0)))</f>
        <v/>
      </c>
      <c r="AQ9" s="192" t="str">
        <f>IF(AQ$3="","",INDEX(Candidatos!$I:$I,MATCH(AQ$3,Candidatos!$C:$C,0)))</f>
        <v/>
      </c>
      <c r="AR9" s="191" t="str">
        <f>IF(AR$3="","",INDEX(Candidatos!$I:$I,MATCH(AR$3,Candidatos!$C:$C,0)))</f>
        <v/>
      </c>
      <c r="AS9" s="192" t="str">
        <f>IF(AS$3="","",INDEX(Candidatos!$I:$I,MATCH(AS$3,Candidatos!$C:$C,0)))</f>
        <v/>
      </c>
      <c r="AT9" s="191" t="str">
        <f>IF(AT$3="","",INDEX(Candidatos!$I:$I,MATCH(AT$3,Candidatos!$C:$C,0)))</f>
        <v/>
      </c>
      <c r="AU9" s="192" t="str">
        <f>IF(AU$3="","",INDEX(Candidatos!$I:$I,MATCH(AU$3,Candidatos!$C:$C,0)))</f>
        <v/>
      </c>
      <c r="AV9" s="191" t="str">
        <f>IF(AV$3="","",INDEX(Candidatos!$I:$I,MATCH(AV$3,Candidatos!$C:$C,0)))</f>
        <v/>
      </c>
      <c r="AW9" s="192" t="str">
        <f>IF(AW$3="","",INDEX(Candidatos!$I:$I,MATCH(AW$3,Candidatos!$C:$C,0)))</f>
        <v/>
      </c>
      <c r="AX9" s="191" t="str">
        <f>IF(AX$3="","",INDEX(Candidatos!$I:$I,MATCH(AX$3,Candidatos!$C:$C,0)))</f>
        <v/>
      </c>
      <c r="AY9" s="192" t="str">
        <f>IF(AY$3="","",INDEX(Candidatos!$I:$I,MATCH(AY$3,Candidatos!$C:$C,0)))</f>
        <v/>
      </c>
      <c r="AZ9" s="191" t="str">
        <f>IF(AZ$3="","",INDEX(Candidatos!$I:$I,MATCH(AZ$3,Candidatos!$C:$C,0)))</f>
        <v/>
      </c>
      <c r="BA9" s="192" t="str">
        <f>IF(BA$3="","",INDEX(Candidatos!$I:$I,MATCH(BA$3,Candidatos!$C:$C,0)))</f>
        <v/>
      </c>
      <c r="BB9" s="191" t="str">
        <f>IF(BB$3="","",INDEX(Candidatos!$I:$I,MATCH(BB$3,Candidatos!$C:$C,0)))</f>
        <v/>
      </c>
      <c r="BC9" s="192" t="str">
        <f>IF(BC$3="","",INDEX(Candidatos!$I:$I,MATCH(BC$3,Candidatos!$C:$C,0)))</f>
        <v/>
      </c>
      <c r="BD9" s="251" t="str">
        <f>IF(BD$3="","",INDEX(Candidatos!$I:$I,MATCH(BD$3,Candidatos!$C:$C,0)))</f>
        <v/>
      </c>
      <c r="BE9" s="253"/>
    </row>
    <row r="10" spans="1:57" s="1" customFormat="1" ht="69" customHeight="1" x14ac:dyDescent="0.25">
      <c r="B10" s="55" t="s">
        <v>30</v>
      </c>
      <c r="C10" s="30">
        <v>0.1</v>
      </c>
      <c r="D10" s="31">
        <v>0.2</v>
      </c>
      <c r="E10" s="30">
        <v>0.4</v>
      </c>
      <c r="F10" s="56">
        <v>0</v>
      </c>
      <c r="G10" s="125">
        <f>IF(G$3="","",INDEX(Candidatos!$G:$G,MATCH(G$3,Candidatos!$C:$C,0)))</f>
        <v>2</v>
      </c>
      <c r="H10" s="191">
        <f>IF(H$3="","",INDEX(Candidatos!$G:$G,MATCH(H$3,Candidatos!$C:$C,0)))</f>
        <v>2</v>
      </c>
      <c r="I10" s="192">
        <f>IF(I$3="","",INDEX(Candidatos!$G:$G,MATCH(I$3,Candidatos!$C:$C,0)))</f>
        <v>2</v>
      </c>
      <c r="J10" s="191" t="str">
        <f>IF(J$3="","",INDEX(Candidatos!$G:$G,MATCH(J$3,Candidatos!$C:$C,0)))</f>
        <v/>
      </c>
      <c r="K10" s="192" t="str">
        <f>IF(K$3="","",INDEX(Candidatos!$G:$G,MATCH(K$3,Candidatos!$C:$C,0)))</f>
        <v/>
      </c>
      <c r="L10" s="191" t="str">
        <f>IF(L$3="","",INDEX(Candidatos!$G:$G,MATCH(L$3,Candidatos!$C:$C,0)))</f>
        <v/>
      </c>
      <c r="M10" s="192" t="str">
        <f>IF(M$3="","",INDEX(Candidatos!$G:$G,MATCH(M$3,Candidatos!$C:$C,0)))</f>
        <v/>
      </c>
      <c r="N10" s="191" t="str">
        <f>IF(N$3="","",INDEX(Candidatos!$G:$G,MATCH(N$3,Candidatos!$C:$C,0)))</f>
        <v/>
      </c>
      <c r="O10" s="192" t="str">
        <f>IF(O$3="","",INDEX(Candidatos!$G:$G,MATCH(O$3,Candidatos!$C:$C,0)))</f>
        <v/>
      </c>
      <c r="P10" s="191" t="str">
        <f>IF(P$3="","",INDEX(Candidatos!$G:$G,MATCH(P$3,Candidatos!$C:$C,0)))</f>
        <v/>
      </c>
      <c r="Q10" s="192" t="str">
        <f>IF(Q$3="","",INDEX(Candidatos!$G:$G,MATCH(Q$3,Candidatos!$C:$C,0)))</f>
        <v/>
      </c>
      <c r="R10" s="191" t="str">
        <f>IF(R$3="","",INDEX(Candidatos!$G:$G,MATCH(R$3,Candidatos!$C:$C,0)))</f>
        <v/>
      </c>
      <c r="S10" s="192" t="str">
        <f>IF(S$3="","",INDEX(Candidatos!$G:$G,MATCH(S$3,Candidatos!$C:$C,0)))</f>
        <v/>
      </c>
      <c r="T10" s="191" t="str">
        <f>IF(T$3="","",INDEX(Candidatos!$G:$G,MATCH(T$3,Candidatos!$C:$C,0)))</f>
        <v/>
      </c>
      <c r="U10" s="192" t="str">
        <f>IF(U$3="","",INDEX(Candidatos!$G:$G,MATCH(U$3,Candidatos!$C:$C,0)))</f>
        <v/>
      </c>
      <c r="V10" s="191" t="str">
        <f>IF(V$3="","",INDEX(Candidatos!$G:$G,MATCH(V$3,Candidatos!$C:$C,0)))</f>
        <v/>
      </c>
      <c r="W10" s="192" t="str">
        <f>IF(W$3="","",INDEX(Candidatos!$G:$G,MATCH(W$3,Candidatos!$C:$C,0)))</f>
        <v/>
      </c>
      <c r="X10" s="191" t="str">
        <f>IF(X$3="","",INDEX(Candidatos!$G:$G,MATCH(X$3,Candidatos!$C:$C,0)))</f>
        <v/>
      </c>
      <c r="Y10" s="192" t="str">
        <f>IF(Y$3="","",INDEX(Candidatos!$G:$G,MATCH(Y$3,Candidatos!$C:$C,0)))</f>
        <v/>
      </c>
      <c r="Z10" s="191" t="str">
        <f>IF(Z$3="","",INDEX(Candidatos!$G:$G,MATCH(Z$3,Candidatos!$C:$C,0)))</f>
        <v/>
      </c>
      <c r="AA10" s="192" t="str">
        <f>IF(AA$3="","",INDEX(Candidatos!$G:$G,MATCH(AA$3,Candidatos!$C:$C,0)))</f>
        <v/>
      </c>
      <c r="AB10" s="191" t="str">
        <f>IF(AB$3="","",INDEX(Candidatos!$G:$G,MATCH(AB$3,Candidatos!$C:$C,0)))</f>
        <v/>
      </c>
      <c r="AC10" s="192" t="str">
        <f>IF(AC$3="","",INDEX(Candidatos!$G:$G,MATCH(AC$3,Candidatos!$C:$C,0)))</f>
        <v/>
      </c>
      <c r="AD10" s="191" t="str">
        <f>IF(AD$3="","",INDEX(Candidatos!$G:$G,MATCH(AD$3,Candidatos!$C:$C,0)))</f>
        <v/>
      </c>
      <c r="AE10" s="192" t="str">
        <f>IF(AE$3="","",INDEX(Candidatos!$G:$G,MATCH(AE$3,Candidatos!$C:$C,0)))</f>
        <v/>
      </c>
      <c r="AF10" s="191" t="str">
        <f>IF(AF$3="","",INDEX(Candidatos!$G:$G,MATCH(AF$3,Candidatos!$C:$C,0)))</f>
        <v/>
      </c>
      <c r="AG10" s="192" t="str">
        <f>IF(AG$3="","",INDEX(Candidatos!$G:$G,MATCH(AG$3,Candidatos!$C:$C,0)))</f>
        <v/>
      </c>
      <c r="AH10" s="191" t="str">
        <f>IF(AH$3="","",INDEX(Candidatos!$G:$G,MATCH(AH$3,Candidatos!$C:$C,0)))</f>
        <v/>
      </c>
      <c r="AI10" s="192" t="str">
        <f>IF(AI$3="","",INDEX(Candidatos!$G:$G,MATCH(AI$3,Candidatos!$C:$C,0)))</f>
        <v/>
      </c>
      <c r="AJ10" s="191" t="str">
        <f>IF(AJ$3="","",INDEX(Candidatos!$G:$G,MATCH(AJ$3,Candidatos!$C:$C,0)))</f>
        <v/>
      </c>
      <c r="AK10" s="192" t="str">
        <f>IF(AK$3="","",INDEX(Candidatos!$G:$G,MATCH(AK$3,Candidatos!$C:$C,0)))</f>
        <v/>
      </c>
      <c r="AL10" s="191" t="str">
        <f>IF(AL$3="","",INDEX(Candidatos!$G:$G,MATCH(AL$3,Candidatos!$C:$C,0)))</f>
        <v/>
      </c>
      <c r="AM10" s="192" t="str">
        <f>IF(AM$3="","",INDEX(Candidatos!$G:$G,MATCH(AM$3,Candidatos!$C:$C,0)))</f>
        <v/>
      </c>
      <c r="AN10" s="191" t="str">
        <f>IF(AN$3="","",INDEX(Candidatos!$G:$G,MATCH(AN$3,Candidatos!$C:$C,0)))</f>
        <v/>
      </c>
      <c r="AO10" s="192" t="str">
        <f>IF(AO$3="","",INDEX(Candidatos!$G:$G,MATCH(AO$3,Candidatos!$C:$C,0)))</f>
        <v/>
      </c>
      <c r="AP10" s="191" t="str">
        <f>IF(AP$3="","",INDEX(Candidatos!$G:$G,MATCH(AP$3,Candidatos!$C:$C,0)))</f>
        <v/>
      </c>
      <c r="AQ10" s="192" t="str">
        <f>IF(AQ$3="","",INDEX(Candidatos!$G:$G,MATCH(AQ$3,Candidatos!$C:$C,0)))</f>
        <v/>
      </c>
      <c r="AR10" s="191" t="str">
        <f>IF(AR$3="","",INDEX(Candidatos!$G:$G,MATCH(AR$3,Candidatos!$C:$C,0)))</f>
        <v/>
      </c>
      <c r="AS10" s="192" t="str">
        <f>IF(AS$3="","",INDEX(Candidatos!$G:$G,MATCH(AS$3,Candidatos!$C:$C,0)))</f>
        <v/>
      </c>
      <c r="AT10" s="191" t="str">
        <f>IF(AT$3="","",INDEX(Candidatos!$G:$G,MATCH(AT$3,Candidatos!$C:$C,0)))</f>
        <v/>
      </c>
      <c r="AU10" s="192" t="str">
        <f>IF(AU$3="","",INDEX(Candidatos!$G:$G,MATCH(AU$3,Candidatos!$C:$C,0)))</f>
        <v/>
      </c>
      <c r="AV10" s="191" t="str">
        <f>IF(AV$3="","",INDEX(Candidatos!$G:$G,MATCH(AV$3,Candidatos!$C:$C,0)))</f>
        <v/>
      </c>
      <c r="AW10" s="192" t="str">
        <f>IF(AW$3="","",INDEX(Candidatos!$G:$G,MATCH(AW$3,Candidatos!$C:$C,0)))</f>
        <v/>
      </c>
      <c r="AX10" s="191" t="str">
        <f>IF(AX$3="","",INDEX(Candidatos!$G:$G,MATCH(AX$3,Candidatos!$C:$C,0)))</f>
        <v/>
      </c>
      <c r="AY10" s="192" t="str">
        <f>IF(AY$3="","",INDEX(Candidatos!$G:$G,MATCH(AY$3,Candidatos!$C:$C,0)))</f>
        <v/>
      </c>
      <c r="AZ10" s="191" t="str">
        <f>IF(AZ$3="","",INDEX(Candidatos!$G:$G,MATCH(AZ$3,Candidatos!$C:$C,0)))</f>
        <v/>
      </c>
      <c r="BA10" s="192" t="str">
        <f>IF(BA$3="","",INDEX(Candidatos!$G:$G,MATCH(BA$3,Candidatos!$C:$C,0)))</f>
        <v/>
      </c>
      <c r="BB10" s="191" t="str">
        <f>IF(BB$3="","",INDEX(Candidatos!$G:$G,MATCH(BB$3,Candidatos!$C:$C,0)))</f>
        <v/>
      </c>
      <c r="BC10" s="192" t="str">
        <f>IF(BC$3="","",INDEX(Candidatos!$G:$G,MATCH(BC$3,Candidatos!$C:$C,0)))</f>
        <v/>
      </c>
      <c r="BD10" s="251" t="str">
        <f>IF(BD$3="","",INDEX(Candidatos!$G:$G,MATCH(BD$3,Candidatos!$C:$C,0)))</f>
        <v/>
      </c>
      <c r="BE10" s="253"/>
    </row>
    <row r="11" spans="1:57" ht="39" customHeight="1" x14ac:dyDescent="0.25">
      <c r="B11" s="314" t="s">
        <v>31</v>
      </c>
      <c r="C11" s="315"/>
      <c r="D11" s="315"/>
      <c r="E11" s="315"/>
      <c r="F11" s="316"/>
      <c r="G11" s="185">
        <f>IF(G$3="",0,IF(G10=0,0,G12+(G6/$F6)*10*(INDEX($C6:$E6,MATCH(G10,$C$4:$E$4,0)))+(G7/$F7)*10*(INDEX($C7:$E7,MATCH(G10,$C$4:$E$4,0)))+(G8/$F8)*10*(INDEX($C8:$E8,MATCH(G10,$C$4:$E$4,0)))+G9*(INDEX($C9:$E9,MATCH(G10,$C$4:$E$4,0)))+(G10/3)*10*INDEX($C10:$E10,MATCH(G10,$C$4:$E$4,0))))</f>
        <v>11.083333333333334</v>
      </c>
      <c r="H11" s="186">
        <f t="shared" ref="H11:BD11" si="3">IF(H$3="",0,IF(H10=0,0,H12+(H6/$F6)*10*(INDEX($C6:$E6,MATCH(H10,$C$4:$E$4,0)))+(H7/$F7)*10*(INDEX($C7:$E7,MATCH(H10,$C$4:$E$4,0)))+(H8/$F8)*10*(INDEX($C8:$E8,MATCH(H10,$C$4:$E$4,0)))+H9*(INDEX($C9:$E9,MATCH(H10,$C$4:$E$4,0)))+(H10/3)*10*INDEX($C10:$E10,MATCH(H10,$C$4:$E$4,0))))</f>
        <v>11.333283334333315</v>
      </c>
      <c r="I11" s="187">
        <f t="shared" si="3"/>
        <v>10.583288334233316</v>
      </c>
      <c r="J11" s="186">
        <f t="shared" si="3"/>
        <v>0</v>
      </c>
      <c r="K11" s="187">
        <f t="shared" si="3"/>
        <v>0</v>
      </c>
      <c r="L11" s="186">
        <f t="shared" si="3"/>
        <v>0</v>
      </c>
      <c r="M11" s="187">
        <f t="shared" si="3"/>
        <v>0</v>
      </c>
      <c r="N11" s="186">
        <f t="shared" si="3"/>
        <v>0</v>
      </c>
      <c r="O11" s="187">
        <f t="shared" si="3"/>
        <v>0</v>
      </c>
      <c r="P11" s="186">
        <f t="shared" si="3"/>
        <v>0</v>
      </c>
      <c r="Q11" s="187">
        <f t="shared" si="3"/>
        <v>0</v>
      </c>
      <c r="R11" s="186">
        <f t="shared" si="3"/>
        <v>0</v>
      </c>
      <c r="S11" s="187">
        <f t="shared" si="3"/>
        <v>0</v>
      </c>
      <c r="T11" s="186">
        <f t="shared" si="3"/>
        <v>0</v>
      </c>
      <c r="U11" s="187">
        <f t="shared" si="3"/>
        <v>0</v>
      </c>
      <c r="V11" s="186">
        <f t="shared" si="3"/>
        <v>0</v>
      </c>
      <c r="W11" s="187">
        <f t="shared" si="3"/>
        <v>0</v>
      </c>
      <c r="X11" s="186">
        <f t="shared" si="3"/>
        <v>0</v>
      </c>
      <c r="Y11" s="187">
        <f t="shared" si="3"/>
        <v>0</v>
      </c>
      <c r="Z11" s="186">
        <f t="shared" si="3"/>
        <v>0</v>
      </c>
      <c r="AA11" s="187">
        <f t="shared" si="3"/>
        <v>0</v>
      </c>
      <c r="AB11" s="186">
        <f t="shared" si="3"/>
        <v>0</v>
      </c>
      <c r="AC11" s="187">
        <f t="shared" si="3"/>
        <v>0</v>
      </c>
      <c r="AD11" s="186">
        <f t="shared" si="3"/>
        <v>0</v>
      </c>
      <c r="AE11" s="187">
        <f t="shared" si="3"/>
        <v>0</v>
      </c>
      <c r="AF11" s="186">
        <f t="shared" si="3"/>
        <v>0</v>
      </c>
      <c r="AG11" s="187">
        <f t="shared" si="3"/>
        <v>0</v>
      </c>
      <c r="AH11" s="186">
        <f t="shared" si="3"/>
        <v>0</v>
      </c>
      <c r="AI11" s="187">
        <f t="shared" si="3"/>
        <v>0</v>
      </c>
      <c r="AJ11" s="186">
        <f t="shared" si="3"/>
        <v>0</v>
      </c>
      <c r="AK11" s="187">
        <f t="shared" si="3"/>
        <v>0</v>
      </c>
      <c r="AL11" s="186">
        <f t="shared" si="3"/>
        <v>0</v>
      </c>
      <c r="AM11" s="187">
        <f t="shared" si="3"/>
        <v>0</v>
      </c>
      <c r="AN11" s="186">
        <f t="shared" si="3"/>
        <v>0</v>
      </c>
      <c r="AO11" s="187">
        <f t="shared" si="3"/>
        <v>0</v>
      </c>
      <c r="AP11" s="186">
        <f t="shared" si="3"/>
        <v>0</v>
      </c>
      <c r="AQ11" s="187">
        <f t="shared" si="3"/>
        <v>0</v>
      </c>
      <c r="AR11" s="186">
        <f t="shared" si="3"/>
        <v>0</v>
      </c>
      <c r="AS11" s="187">
        <f t="shared" si="3"/>
        <v>0</v>
      </c>
      <c r="AT11" s="186">
        <f t="shared" si="3"/>
        <v>0</v>
      </c>
      <c r="AU11" s="187">
        <f t="shared" si="3"/>
        <v>0</v>
      </c>
      <c r="AV11" s="186">
        <f t="shared" si="3"/>
        <v>0</v>
      </c>
      <c r="AW11" s="187">
        <f t="shared" si="3"/>
        <v>0</v>
      </c>
      <c r="AX11" s="186">
        <f t="shared" si="3"/>
        <v>0</v>
      </c>
      <c r="AY11" s="187">
        <f t="shared" si="3"/>
        <v>0</v>
      </c>
      <c r="AZ11" s="186">
        <f t="shared" si="3"/>
        <v>0</v>
      </c>
      <c r="BA11" s="187">
        <f t="shared" si="3"/>
        <v>0</v>
      </c>
      <c r="BB11" s="186">
        <f t="shared" si="3"/>
        <v>0</v>
      </c>
      <c r="BC11" s="187">
        <f t="shared" si="3"/>
        <v>0</v>
      </c>
      <c r="BD11" s="252">
        <f t="shared" si="3"/>
        <v>0</v>
      </c>
      <c r="BE11" s="253"/>
    </row>
    <row r="12" spans="1:57" s="10" customFormat="1" ht="28.5" customHeight="1" x14ac:dyDescent="0.25">
      <c r="A12" s="9"/>
      <c r="B12" s="26"/>
      <c r="G12" s="23">
        <f t="shared" ref="G12:AL12" si="4">IF(G13="",0,0.001)</f>
        <v>0</v>
      </c>
      <c r="H12" s="23">
        <f t="shared" si="4"/>
        <v>0</v>
      </c>
      <c r="I12" s="23">
        <f t="shared" si="4"/>
        <v>0</v>
      </c>
      <c r="J12" s="23">
        <f t="shared" si="4"/>
        <v>0</v>
      </c>
      <c r="K12" s="23">
        <f t="shared" si="4"/>
        <v>0</v>
      </c>
      <c r="L12" s="23">
        <f t="shared" si="4"/>
        <v>0</v>
      </c>
      <c r="M12" s="23">
        <f t="shared" si="4"/>
        <v>0</v>
      </c>
      <c r="N12" s="23">
        <f t="shared" si="4"/>
        <v>0</v>
      </c>
      <c r="O12" s="23">
        <f t="shared" si="4"/>
        <v>0</v>
      </c>
      <c r="P12" s="23">
        <f t="shared" si="4"/>
        <v>0</v>
      </c>
      <c r="Q12" s="23">
        <f t="shared" si="4"/>
        <v>0</v>
      </c>
      <c r="R12" s="23">
        <f t="shared" si="4"/>
        <v>0</v>
      </c>
      <c r="S12" s="23">
        <f t="shared" si="4"/>
        <v>0</v>
      </c>
      <c r="T12" s="23">
        <f t="shared" si="4"/>
        <v>0</v>
      </c>
      <c r="U12" s="23">
        <f t="shared" si="4"/>
        <v>0</v>
      </c>
      <c r="V12" s="23">
        <f t="shared" si="4"/>
        <v>0</v>
      </c>
      <c r="W12" s="23">
        <f t="shared" si="4"/>
        <v>0</v>
      </c>
      <c r="X12" s="23">
        <f t="shared" si="4"/>
        <v>0</v>
      </c>
      <c r="Y12" s="23">
        <f t="shared" si="4"/>
        <v>0</v>
      </c>
      <c r="Z12" s="23">
        <f t="shared" si="4"/>
        <v>0</v>
      </c>
      <c r="AA12" s="23">
        <f t="shared" si="4"/>
        <v>0</v>
      </c>
      <c r="AB12" s="23">
        <f t="shared" si="4"/>
        <v>0</v>
      </c>
      <c r="AC12" s="23">
        <f t="shared" si="4"/>
        <v>0</v>
      </c>
      <c r="AD12" s="23">
        <f t="shared" si="4"/>
        <v>0</v>
      </c>
      <c r="AE12" s="23">
        <f t="shared" si="4"/>
        <v>0</v>
      </c>
      <c r="AF12" s="23">
        <f t="shared" si="4"/>
        <v>0</v>
      </c>
      <c r="AG12" s="23">
        <f t="shared" si="4"/>
        <v>0</v>
      </c>
      <c r="AH12" s="23">
        <f t="shared" si="4"/>
        <v>0</v>
      </c>
      <c r="AI12" s="23">
        <f t="shared" si="4"/>
        <v>0</v>
      </c>
      <c r="AJ12" s="23">
        <f t="shared" si="4"/>
        <v>0</v>
      </c>
      <c r="AK12" s="23">
        <f t="shared" si="4"/>
        <v>0</v>
      </c>
      <c r="AL12" s="23">
        <f t="shared" si="4"/>
        <v>0</v>
      </c>
      <c r="AM12" s="23">
        <f t="shared" ref="AM12:BD12" si="5">IF(AM13="",0,0.001)</f>
        <v>0</v>
      </c>
      <c r="AN12" s="23">
        <f t="shared" si="5"/>
        <v>0</v>
      </c>
      <c r="AO12" s="23">
        <f t="shared" si="5"/>
        <v>0</v>
      </c>
      <c r="AP12" s="23">
        <f t="shared" si="5"/>
        <v>0</v>
      </c>
      <c r="AQ12" s="23">
        <f t="shared" si="5"/>
        <v>0</v>
      </c>
      <c r="AR12" s="23">
        <f t="shared" si="5"/>
        <v>0</v>
      </c>
      <c r="AS12" s="23">
        <f t="shared" si="5"/>
        <v>0</v>
      </c>
      <c r="AT12" s="23">
        <f t="shared" si="5"/>
        <v>0</v>
      </c>
      <c r="AU12" s="23">
        <f t="shared" si="5"/>
        <v>0</v>
      </c>
      <c r="AV12" s="23">
        <f t="shared" si="5"/>
        <v>0</v>
      </c>
      <c r="AW12" s="23">
        <f t="shared" si="5"/>
        <v>0</v>
      </c>
      <c r="AX12" s="23">
        <f t="shared" si="5"/>
        <v>0</v>
      </c>
      <c r="AY12" s="23">
        <f t="shared" si="5"/>
        <v>0</v>
      </c>
      <c r="AZ12" s="23">
        <f t="shared" si="5"/>
        <v>0</v>
      </c>
      <c r="BA12" s="23">
        <f t="shared" si="5"/>
        <v>0</v>
      </c>
      <c r="BB12" s="23">
        <f t="shared" si="5"/>
        <v>0</v>
      </c>
      <c r="BC12" s="23">
        <f t="shared" si="5"/>
        <v>0</v>
      </c>
      <c r="BD12" s="23">
        <f t="shared" si="5"/>
        <v>0</v>
      </c>
    </row>
    <row r="13" spans="1:57" ht="28.5" customHeight="1" x14ac:dyDescent="0.3">
      <c r="B13" s="311" t="s">
        <v>62</v>
      </c>
      <c r="C13" s="312"/>
      <c r="D13" s="312"/>
      <c r="E13" s="312"/>
      <c r="F13" s="313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249"/>
      <c r="BE13" s="253"/>
    </row>
    <row r="14" spans="1:57" ht="28.5" customHeight="1" x14ac:dyDescent="0.25">
      <c r="A14" s="2"/>
      <c r="B14" s="155"/>
      <c r="C14" s="155"/>
      <c r="D14" s="155"/>
      <c r="E14" s="155"/>
      <c r="F14" s="155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</row>
    <row r="15" spans="1:57" ht="28.5" customHeight="1" x14ac:dyDescent="0.25">
      <c r="A15" s="2"/>
      <c r="B15" s="2"/>
    </row>
    <row r="16" spans="1:57" ht="28.5" customHeight="1" x14ac:dyDescent="0.25">
      <c r="A16" s="2"/>
      <c r="B16" s="2"/>
    </row>
    <row r="17" spans="1:2" ht="28.5" customHeight="1" x14ac:dyDescent="0.25">
      <c r="A17" s="2"/>
      <c r="B17" s="2"/>
    </row>
    <row r="18" spans="1:2" ht="28.5" customHeight="1" x14ac:dyDescent="0.3">
      <c r="A18" s="2"/>
      <c r="B18" s="2"/>
    </row>
  </sheetData>
  <sheetProtection sheet="1" objects="1" scenarios="1"/>
  <protectedRanges>
    <protectedRange sqref="A13:XFD13" name="Intervalo1"/>
  </protectedRanges>
  <mergeCells count="55">
    <mergeCell ref="BB3:B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W3:W5"/>
    <mergeCell ref="AS3:AS5"/>
    <mergeCell ref="AY3:AY5"/>
    <mergeCell ref="AZ3:AZ5"/>
    <mergeCell ref="BA3:BA5"/>
    <mergeCell ref="AV3:AV5"/>
    <mergeCell ref="AW3:AW5"/>
    <mergeCell ref="AX3:AX5"/>
    <mergeCell ref="AO3:AO5"/>
    <mergeCell ref="AP3:AP5"/>
    <mergeCell ref="BD3:BD5"/>
    <mergeCell ref="G3:G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V3:V5"/>
    <mergeCell ref="AT3:AT5"/>
    <mergeCell ref="AU3:AU5"/>
    <mergeCell ref="AQ3:AQ5"/>
    <mergeCell ref="B13:F13"/>
    <mergeCell ref="B11:F11"/>
    <mergeCell ref="BC3:BC5"/>
    <mergeCell ref="AR3:AR5"/>
    <mergeCell ref="B3:B5"/>
    <mergeCell ref="X3:X5"/>
    <mergeCell ref="Y3:Y5"/>
    <mergeCell ref="Z3:Z5"/>
    <mergeCell ref="AA3:AA5"/>
    <mergeCell ref="AB3:AB5"/>
    <mergeCell ref="S3:S5"/>
    <mergeCell ref="T3:T5"/>
    <mergeCell ref="U3:U5"/>
    <mergeCell ref="C3:E3"/>
    <mergeCell ref="F3:F5"/>
    <mergeCell ref="H3:H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1"/>
  <sheetViews>
    <sheetView view="pageBreakPreview" zoomScale="85" zoomScaleNormal="100" zoomScaleSheetLayoutView="85" workbookViewId="0">
      <selection activeCell="D23" sqref="D23"/>
    </sheetView>
  </sheetViews>
  <sheetFormatPr defaultColWidth="9.140625" defaultRowHeight="15" outlineLevelRow="1" outlineLevelCol="1" x14ac:dyDescent="0.25"/>
  <cols>
    <col min="1" max="1" width="9.140625" style="2"/>
    <col min="2" max="2" width="2" style="1" customWidth="1"/>
    <col min="3" max="3" width="6" style="2" customWidth="1"/>
    <col min="4" max="4" width="45" style="5" customWidth="1"/>
    <col min="5" max="6" width="11.42578125" style="88" customWidth="1"/>
    <col min="7" max="7" width="11.140625" style="1" customWidth="1"/>
    <col min="8" max="8" width="2.28515625" style="2" customWidth="1"/>
    <col min="9" max="9" width="13.140625" style="1" hidden="1" customWidth="1" outlineLevel="1"/>
    <col min="10" max="10" width="9.140625" style="2" collapsed="1"/>
    <col min="11" max="16384" width="9.140625" style="2"/>
  </cols>
  <sheetData>
    <row r="2" spans="2:9" ht="6" customHeight="1" x14ac:dyDescent="0.25">
      <c r="C2" s="1"/>
    </row>
    <row r="3" spans="2:9" ht="6" customHeight="1" x14ac:dyDescent="0.25"/>
    <row r="4" spans="2:9" s="4" customFormat="1" ht="45" customHeight="1" x14ac:dyDescent="0.25">
      <c r="B4" s="3"/>
      <c r="C4" s="19" t="s">
        <v>19</v>
      </c>
      <c r="D4" s="20" t="s">
        <v>21</v>
      </c>
      <c r="E4" s="89" t="s">
        <v>65</v>
      </c>
      <c r="F4" s="89" t="s">
        <v>85</v>
      </c>
      <c r="G4" s="21" t="s">
        <v>18</v>
      </c>
      <c r="I4" s="22" t="s">
        <v>20</v>
      </c>
    </row>
    <row r="5" spans="2:9" s="1" customFormat="1" ht="24" customHeight="1" x14ac:dyDescent="0.25">
      <c r="C5" s="16">
        <v>1</v>
      </c>
      <c r="D5" s="17" t="str">
        <f>IF(INDEX(CLa!$E$2:$CZ$2,MATCH(LARGE(CLa!$E$30:$CZ$30,$C5),CLa!$E$30:$CZ$30,0))=0,"",INDEX(CLa!$E$2:$CZ$2,MATCH(LARGE(CLa!$E$30:$CZ$30,$C5),CLa!$E$30:$CZ$30,0)))</f>
        <v>Exemplo 01</v>
      </c>
      <c r="E5" s="90" t="str">
        <f>IF(G5="","",INDEX(Candidatos!$D:$D,MATCH(D5,Candidatos!$C:$C,0)))</f>
        <v>2016-01</v>
      </c>
      <c r="F5" s="170" t="str">
        <f>IF(D5="","",IF(INDEX(Candidatos!E:E,MATCH('Classificação CL'!D5,Candidatos!C:C,0))="","",IF(INDEX(Candidatos!R:R,MATCH('Classificação CL'!D5,Candidatos!C:C,0))="OK","Renovação","Reprovado")))</f>
        <v>Renovação</v>
      </c>
      <c r="G5" s="167">
        <f>IF((LARGE(CLa!$E$30:$CZ$30,$C5))=0,"",(LARGE(CLa!$E$30:$CZ$30,$C5)))</f>
        <v>50.000999999999998</v>
      </c>
      <c r="H5" s="12"/>
      <c r="I5" s="18">
        <f>COUNTIF(CLa!$E$30:$CZ$30,(LARGE(CLa!$E$30:$CZ$30,$C5)))</f>
        <v>1</v>
      </c>
    </row>
    <row r="6" spans="2:9" s="1" customFormat="1" ht="24" customHeight="1" x14ac:dyDescent="0.25">
      <c r="C6" s="6">
        <f>C5+1</f>
        <v>2</v>
      </c>
      <c r="D6" s="7" t="str">
        <f>IF(INDEX(CLa!$E$2:$CZ$2,MATCH(LARGE(CLa!$E$30:$CZ$30,$C6),CLa!$E$30:$CZ$30,0))=0,"",INDEX(CLa!$E$2:$CZ$2,MATCH(LARGE(CLa!$E$30:$CZ$30,$C6),CLa!$E$30:$CZ$30,0)))</f>
        <v>Exemplo 02</v>
      </c>
      <c r="E6" s="91" t="str">
        <f>IF(G6="","",INDEX(Candidatos!$D:$D,MATCH(D6,Candidatos!$C:$C,0)))</f>
        <v>2016-01</v>
      </c>
      <c r="F6" s="171" t="str">
        <f>IF(D6="","",IF(INDEX(Candidatos!E:E,MATCH('Classificação CL'!D6,Candidatos!C:C,0))="","",IF(INDEX(Candidatos!R:R,MATCH('Classificação CL'!D6,Candidatos!C:C,0))="OK","Renovação","Reprovado")))</f>
        <v/>
      </c>
      <c r="G6" s="168">
        <f>IF((LARGE(CLa!$E$30:$CZ$30,$C6))=0,"",(LARGE(CLa!$E$30:$CZ$30,$C6)))</f>
        <v>50</v>
      </c>
      <c r="H6" s="12"/>
      <c r="I6" s="13">
        <f>COUNTIF(CLa!$E$30:$CZ$30,(LARGE(CLa!$E$30:$CZ$30,$C6)))</f>
        <v>1</v>
      </c>
    </row>
    <row r="7" spans="2:9" s="1" customFormat="1" ht="24" customHeight="1" x14ac:dyDescent="0.25">
      <c r="C7" s="6">
        <f t="shared" ref="C7:C54" si="0">C6+1</f>
        <v>3</v>
      </c>
      <c r="D7" s="7" t="str">
        <f>IF(INDEX(CLa!$E$2:$CZ$2,MATCH(LARGE(CLa!$E$30:$CZ$30,$C7),CLa!$E$30:$CZ$30,0))=0,"",INDEX(CLa!$E$2:$CZ$2,MATCH(LARGE(CLa!$E$30:$CZ$30,$C7),CLa!$E$30:$CZ$30,0)))</f>
        <v>Exemplo 03</v>
      </c>
      <c r="E7" s="91" t="str">
        <f>IF(G7="","",INDEX(Candidatos!$D:$D,MATCH(D7,Candidatos!$C:$C,0)))</f>
        <v>2016-02</v>
      </c>
      <c r="F7" s="171" t="str">
        <f>IF(D7="","",IF(INDEX(Candidatos!E:E,MATCH('Classificação CL'!D7,Candidatos!C:C,0))="","",IF(INDEX(Candidatos!R:R,MATCH('Classificação CL'!D7,Candidatos!C:C,0))="OK","Renovação","Reprovado")))</f>
        <v/>
      </c>
      <c r="G7" s="168">
        <f>IF((LARGE(CLa!$E$30:$CZ$30,$C7))=0,"",(LARGE(CLa!$E$30:$CZ$30,$C7)))</f>
        <v>45</v>
      </c>
      <c r="H7" s="12"/>
      <c r="I7" s="13">
        <f>COUNTIF(CLa!$E$30:$CZ$30,(LARGE(CLa!$E$30:$CZ$30,$C7)))</f>
        <v>1</v>
      </c>
    </row>
    <row r="8" spans="2:9" s="1" customFormat="1" ht="24" customHeight="1" x14ac:dyDescent="0.25">
      <c r="C8" s="6">
        <f t="shared" si="0"/>
        <v>4</v>
      </c>
      <c r="D8" s="7" t="str">
        <f>IF(INDEX(CLa!$E$2:$CZ$2,MATCH(LARGE(CLa!$E$30:$CZ$30,$C8),CLa!$E$30:$CZ$30,0))=0,"",INDEX(CLa!$E$2:$CZ$2,MATCH(LARGE(CLa!$E$30:$CZ$30,$C8),CLa!$E$30:$CZ$30,0)))</f>
        <v/>
      </c>
      <c r="E8" s="91" t="str">
        <f>IF(G8="","",INDEX(Candidatos!$D:$D,MATCH(D8,Candidatos!$C:$C,0)))</f>
        <v/>
      </c>
      <c r="F8" s="171" t="str">
        <f>IF(D8="","",IF(INDEX(Candidatos!E:E,MATCH('Classificação CL'!D8,Candidatos!C:C,0))="","",IF(INDEX(Candidatos!R:R,MATCH('Classificação CL'!D8,Candidatos!C:C,0))="OK","Renovação","Reprovado")))</f>
        <v/>
      </c>
      <c r="G8" s="168" t="str">
        <f>IF((LARGE(CLa!$E$30:$CZ$30,$C8))=0,"",(LARGE(CLa!$E$30:$CZ$30,$C8)))</f>
        <v/>
      </c>
      <c r="H8" s="12"/>
      <c r="I8" s="13">
        <f>COUNTIF(CLa!$E$30:$CZ$30,(LARGE(CLa!$E$30:$CZ$30,$C8)))</f>
        <v>47</v>
      </c>
    </row>
    <row r="9" spans="2:9" s="1" customFormat="1" ht="24" customHeight="1" x14ac:dyDescent="0.25">
      <c r="C9" s="6">
        <f t="shared" si="0"/>
        <v>5</v>
      </c>
      <c r="D9" s="7" t="str">
        <f>IF(INDEX(CLa!$E$2:$CZ$2,MATCH(LARGE(CLa!$E$30:$CZ$30,$C9),CLa!$E$30:$CZ$30,0))=0,"",INDEX(CLa!$E$2:$CZ$2,MATCH(LARGE(CLa!$E$30:$CZ$30,$C9),CLa!$E$30:$CZ$30,0)))</f>
        <v/>
      </c>
      <c r="E9" s="91" t="str">
        <f>IF(G9="","",INDEX(Candidatos!$D:$D,MATCH(D9,Candidatos!$C:$C,0)))</f>
        <v/>
      </c>
      <c r="F9" s="171" t="str">
        <f>IF(D9="","",IF(INDEX(Candidatos!E:E,MATCH('Classificação CL'!D9,Candidatos!C:C,0))="","",IF(INDEX(Candidatos!R:R,MATCH('Classificação CL'!D9,Candidatos!C:C,0))="OK","Renovação","Reprovado")))</f>
        <v/>
      </c>
      <c r="G9" s="168" t="str">
        <f>IF((LARGE(CLa!$E$30:$CZ$30,$C9))=0,"",(LARGE(CLa!$E$30:$CZ$30,$C9)))</f>
        <v/>
      </c>
      <c r="H9" s="12"/>
      <c r="I9" s="13">
        <f>COUNTIF(CLa!$E$30:$CZ$30,(LARGE(CLa!$E$30:$CZ$30,$C9)))</f>
        <v>47</v>
      </c>
    </row>
    <row r="10" spans="2:9" s="1" customFormat="1" ht="24" customHeight="1" x14ac:dyDescent="0.25">
      <c r="C10" s="6">
        <f t="shared" si="0"/>
        <v>6</v>
      </c>
      <c r="D10" s="7" t="str">
        <f>IF(INDEX(CLa!$E$2:$CZ$2,MATCH(LARGE(CLa!$E$30:$CZ$30,$C10),CLa!$E$30:$CZ$30,0))=0,"",INDEX(CLa!$E$2:$CZ$2,MATCH(LARGE(CLa!$E$30:$CZ$30,$C10),CLa!$E$30:$CZ$30,0)))</f>
        <v/>
      </c>
      <c r="E10" s="91" t="str">
        <f>IF(G10="","",INDEX(Candidatos!$D:$D,MATCH(D10,Candidatos!$C:$C,0)))</f>
        <v/>
      </c>
      <c r="F10" s="171" t="str">
        <f>IF(D10="","",IF(INDEX(Candidatos!E:E,MATCH('Classificação CL'!D10,Candidatos!C:C,0))="","",IF(INDEX(Candidatos!R:R,MATCH('Classificação CL'!D10,Candidatos!C:C,0))="OK","Renovação","Reprovado")))</f>
        <v/>
      </c>
      <c r="G10" s="168" t="str">
        <f>IF((LARGE(CLa!$E$30:$CZ$30,$C10))=0,"",(LARGE(CLa!$E$30:$CZ$30,$C10)))</f>
        <v/>
      </c>
      <c r="H10" s="12"/>
      <c r="I10" s="13">
        <f>COUNTIF(CLa!$E$30:$CZ$30,(LARGE(CLa!$E$30:$CZ$30,$C10)))</f>
        <v>47</v>
      </c>
    </row>
    <row r="11" spans="2:9" s="1" customFormat="1" ht="24" customHeight="1" x14ac:dyDescent="0.25">
      <c r="C11" s="6">
        <f t="shared" si="0"/>
        <v>7</v>
      </c>
      <c r="D11" s="7" t="str">
        <f>IF(INDEX(CLa!$E$2:$CZ$2,MATCH(LARGE(CLa!$E$30:$CZ$30,$C11),CLa!$E$30:$CZ$30,0))=0,"",INDEX(CLa!$E$2:$CZ$2,MATCH(LARGE(CLa!$E$30:$CZ$30,$C11),CLa!$E$30:$CZ$30,0)))</f>
        <v/>
      </c>
      <c r="E11" s="91" t="str">
        <f>IF(G11="","",INDEX(Candidatos!$D:$D,MATCH(D11,Candidatos!$C:$C,0)))</f>
        <v/>
      </c>
      <c r="F11" s="171" t="str">
        <f>IF(D11="","",IF(INDEX(Candidatos!E:E,MATCH('Classificação CL'!D11,Candidatos!C:C,0))="","",IF(INDEX(Candidatos!R:R,MATCH('Classificação CL'!D11,Candidatos!C:C,0))="OK","Renovação","Reprovado")))</f>
        <v/>
      </c>
      <c r="G11" s="168" t="str">
        <f>IF((LARGE(CLa!$E$30:$CZ$30,$C11))=0,"",(LARGE(CLa!$E$30:$CZ$30,$C11)))</f>
        <v/>
      </c>
      <c r="H11" s="12"/>
      <c r="I11" s="13">
        <f>COUNTIF(CLa!$E$30:$CZ$30,(LARGE(CLa!$E$30:$CZ$30,$C11)))</f>
        <v>47</v>
      </c>
    </row>
    <row r="12" spans="2:9" s="1" customFormat="1" ht="24" customHeight="1" x14ac:dyDescent="0.25">
      <c r="C12" s="6">
        <f t="shared" si="0"/>
        <v>8</v>
      </c>
      <c r="D12" s="7" t="str">
        <f>IF(INDEX(CLa!$E$2:$CZ$2,MATCH(LARGE(CLa!$E$30:$CZ$30,$C12),CLa!$E$30:$CZ$30,0))=0,"",INDEX(CLa!$E$2:$CZ$2,MATCH(LARGE(CLa!$E$30:$CZ$30,$C12),CLa!$E$30:$CZ$30,0)))</f>
        <v/>
      </c>
      <c r="E12" s="91" t="str">
        <f>IF(G12="","",INDEX(Candidatos!$D:$D,MATCH(D12,Candidatos!$C:$C,0)))</f>
        <v/>
      </c>
      <c r="F12" s="171" t="str">
        <f>IF(D12="","",IF(INDEX(Candidatos!E:E,MATCH('Classificação CL'!D12,Candidatos!C:C,0))="","",IF(INDEX(Candidatos!R:R,MATCH('Classificação CL'!D12,Candidatos!C:C,0))="OK","Renovação","Reprovado")))</f>
        <v/>
      </c>
      <c r="G12" s="168" t="str">
        <f>IF((LARGE(CLa!$E$30:$CZ$30,$C12))=0,"",(LARGE(CLa!$E$30:$CZ$30,$C12)))</f>
        <v/>
      </c>
      <c r="H12" s="12"/>
      <c r="I12" s="13">
        <f>COUNTIF(CLa!$E$30:$CZ$30,(LARGE(CLa!$E$30:$CZ$30,$C12)))</f>
        <v>47</v>
      </c>
    </row>
    <row r="13" spans="2:9" s="1" customFormat="1" ht="24" customHeight="1" x14ac:dyDescent="0.25">
      <c r="C13" s="6">
        <f t="shared" si="0"/>
        <v>9</v>
      </c>
      <c r="D13" s="7" t="str">
        <f>IF(INDEX(CLa!$E$2:$CZ$2,MATCH(LARGE(CLa!$E$30:$CZ$30,$C13),CLa!$E$30:$CZ$30,0))=0,"",INDEX(CLa!$E$2:$CZ$2,MATCH(LARGE(CLa!$E$30:$CZ$30,$C13),CLa!$E$30:$CZ$30,0)))</f>
        <v/>
      </c>
      <c r="E13" s="91" t="str">
        <f>IF(G13="","",INDEX(Candidatos!$D:$D,MATCH(D13,Candidatos!$C:$C,0)))</f>
        <v/>
      </c>
      <c r="F13" s="171" t="str">
        <f>IF(D13="","",IF(INDEX(Candidatos!E:E,MATCH('Classificação CL'!D13,Candidatos!C:C,0))="","",IF(INDEX(Candidatos!R:R,MATCH('Classificação CL'!D13,Candidatos!C:C,0))="OK","Renovação","Reprovado")))</f>
        <v/>
      </c>
      <c r="G13" s="168" t="str">
        <f>IF((LARGE(CLa!$E$30:$CZ$30,$C13))=0,"",(LARGE(CLa!$E$30:$CZ$30,$C13)))</f>
        <v/>
      </c>
      <c r="H13" s="12"/>
      <c r="I13" s="13">
        <f>COUNTIF(CLa!$E$30:$CZ$30,(LARGE(CLa!$E$30:$CZ$30,$C13)))</f>
        <v>47</v>
      </c>
    </row>
    <row r="14" spans="2:9" s="1" customFormat="1" ht="24" customHeight="1" x14ac:dyDescent="0.25">
      <c r="C14" s="6">
        <f t="shared" si="0"/>
        <v>10</v>
      </c>
      <c r="D14" s="7" t="str">
        <f>IF(INDEX(CLa!$E$2:$CZ$2,MATCH(LARGE(CLa!$E$30:$CZ$30,$C14),CLa!$E$30:$CZ$30,0))=0,"",INDEX(CLa!$E$2:$CZ$2,MATCH(LARGE(CLa!$E$30:$CZ$30,$C14),CLa!$E$30:$CZ$30,0)))</f>
        <v/>
      </c>
      <c r="E14" s="91" t="str">
        <f>IF(G14="","",INDEX(Candidatos!$D:$D,MATCH(D14,Candidatos!$C:$C,0)))</f>
        <v/>
      </c>
      <c r="F14" s="171" t="str">
        <f>IF(D14="","",IF(INDEX(Candidatos!E:E,MATCH('Classificação CL'!D14,Candidatos!C:C,0))="","",IF(INDEX(Candidatos!R:R,MATCH('Classificação CL'!D14,Candidatos!C:C,0))="OK","Renovação","Reprovado")))</f>
        <v/>
      </c>
      <c r="G14" s="168" t="str">
        <f>IF((LARGE(CLa!$E$30:$CZ$30,$C14))=0,"",(LARGE(CLa!$E$30:$CZ$30,$C14)))</f>
        <v/>
      </c>
      <c r="H14" s="12"/>
      <c r="I14" s="13">
        <f>COUNTIF(CLa!$E$30:$CZ$30,(LARGE(CLa!$E$30:$CZ$30,$C14)))</f>
        <v>47</v>
      </c>
    </row>
    <row r="15" spans="2:9" s="1" customFormat="1" ht="24" customHeight="1" x14ac:dyDescent="0.25">
      <c r="C15" s="6">
        <f t="shared" si="0"/>
        <v>11</v>
      </c>
      <c r="D15" s="7" t="str">
        <f>IF(INDEX(CLa!$E$2:$CZ$2,MATCH(LARGE(CLa!$E$30:$CZ$30,$C15),CLa!$E$30:$CZ$30,0))=0,"",INDEX(CLa!$E$2:$CZ$2,MATCH(LARGE(CLa!$E$30:$CZ$30,$C15),CLa!$E$30:$CZ$30,0)))</f>
        <v/>
      </c>
      <c r="E15" s="91" t="str">
        <f>IF(G15="","",INDEX(Candidatos!$D:$D,MATCH(D15,Candidatos!$C:$C,0)))</f>
        <v/>
      </c>
      <c r="F15" s="171" t="str">
        <f>IF(D15="","",IF(INDEX(Candidatos!E:E,MATCH('Classificação CL'!D15,Candidatos!C:C,0))="","",IF(INDEX(Candidatos!R:R,MATCH('Classificação CL'!D15,Candidatos!C:C,0))="OK","Renovação","Reprovado")))</f>
        <v/>
      </c>
      <c r="G15" s="168" t="str">
        <f>IF((LARGE(CLa!$E$30:$CZ$30,$C15))=0,"",(LARGE(CLa!$E$30:$CZ$30,$C15)))</f>
        <v/>
      </c>
      <c r="H15" s="12"/>
      <c r="I15" s="13">
        <f>COUNTIF(CLa!$E$30:$CZ$30,(LARGE(CLa!$E$30:$CZ$30,$C15)))</f>
        <v>47</v>
      </c>
    </row>
    <row r="16" spans="2:9" s="1" customFormat="1" ht="24" customHeight="1" x14ac:dyDescent="0.25">
      <c r="C16" s="6">
        <f t="shared" si="0"/>
        <v>12</v>
      </c>
      <c r="D16" s="7" t="str">
        <f>IF(INDEX(CLa!$E$2:$CZ$2,MATCH(LARGE(CLa!$E$30:$CZ$30,$C16),CLa!$E$30:$CZ$30,0))=0,"",INDEX(CLa!$E$2:$CZ$2,MATCH(LARGE(CLa!$E$30:$CZ$30,$C16),CLa!$E$30:$CZ$30,0)))</f>
        <v/>
      </c>
      <c r="E16" s="91" t="str">
        <f>IF(G16="","",INDEX(Candidatos!$D:$D,MATCH(D16,Candidatos!$C:$C,0)))</f>
        <v/>
      </c>
      <c r="F16" s="171" t="str">
        <f>IF(D16="","",IF(INDEX(Candidatos!E:E,MATCH('Classificação CL'!D16,Candidatos!C:C,0))="","",IF(INDEX(Candidatos!R:R,MATCH('Classificação CL'!D16,Candidatos!C:C,0))="OK","Renovação","Reprovado")))</f>
        <v/>
      </c>
      <c r="G16" s="168" t="str">
        <f>IF((LARGE(CLa!$E$30:$CZ$30,$C16))=0,"",(LARGE(CLa!$E$30:$CZ$30,$C16)))</f>
        <v/>
      </c>
      <c r="H16" s="12"/>
      <c r="I16" s="13">
        <f>COUNTIF(CLa!$E$30:$CZ$30,(LARGE(CLa!$E$30:$CZ$30,$C16)))</f>
        <v>47</v>
      </c>
    </row>
    <row r="17" spans="3:9" s="1" customFormat="1" ht="24" customHeight="1" x14ac:dyDescent="0.25">
      <c r="C17" s="6">
        <f t="shared" si="0"/>
        <v>13</v>
      </c>
      <c r="D17" s="7" t="str">
        <f>IF(INDEX(CLa!$E$2:$CZ$2,MATCH(LARGE(CLa!$E$30:$CZ$30,$C17),CLa!$E$30:$CZ$30,0))=0,"",INDEX(CLa!$E$2:$CZ$2,MATCH(LARGE(CLa!$E$30:$CZ$30,$C17),CLa!$E$30:$CZ$30,0)))</f>
        <v/>
      </c>
      <c r="E17" s="91" t="str">
        <f>IF(G17="","",INDEX(Candidatos!$D:$D,MATCH(D17,Candidatos!$C:$C,0)))</f>
        <v/>
      </c>
      <c r="F17" s="171" t="str">
        <f>IF(D17="","",IF(INDEX(Candidatos!E:E,MATCH('Classificação CL'!D17,Candidatos!C:C,0))="","",IF(INDEX(Candidatos!R:R,MATCH('Classificação CL'!D17,Candidatos!C:C,0))="OK","Renovação","Reprovado")))</f>
        <v/>
      </c>
      <c r="G17" s="168" t="str">
        <f>IF((LARGE(CLa!$E$30:$CZ$30,$C17))=0,"",(LARGE(CLa!$E$30:$CZ$30,$C17)))</f>
        <v/>
      </c>
      <c r="H17" s="12"/>
      <c r="I17" s="13">
        <f>COUNTIF(CLa!$E$30:$CZ$30,(LARGE(CLa!$E$30:$CZ$30,$C17)))</f>
        <v>47</v>
      </c>
    </row>
    <row r="18" spans="3:9" s="1" customFormat="1" ht="24" customHeight="1" x14ac:dyDescent="0.25">
      <c r="C18" s="6">
        <f t="shared" si="0"/>
        <v>14</v>
      </c>
      <c r="D18" s="7" t="str">
        <f>IF(INDEX(CLa!$E$2:$CZ$2,MATCH(LARGE(CLa!$E$30:$CZ$30,$C18),CLa!$E$30:$CZ$30,0))=0,"",INDEX(CLa!$E$2:$CZ$2,MATCH(LARGE(CLa!$E$30:$CZ$30,$C18),CLa!$E$30:$CZ$30,0)))</f>
        <v/>
      </c>
      <c r="E18" s="91" t="str">
        <f>IF(G18="","",INDEX(Candidatos!$D:$D,MATCH(D18,Candidatos!$C:$C,0)))</f>
        <v/>
      </c>
      <c r="F18" s="171" t="str">
        <f>IF(D18="","",IF(INDEX(Candidatos!E:E,MATCH('Classificação CL'!D18,Candidatos!C:C,0))="","",IF(INDEX(Candidatos!R:R,MATCH('Classificação CL'!D18,Candidatos!C:C,0))="OK","Renovação","Reprovado")))</f>
        <v/>
      </c>
      <c r="G18" s="168" t="str">
        <f>IF((LARGE(CLa!$E$30:$CZ$30,$C18))=0,"",(LARGE(CLa!$E$30:$CZ$30,$C18)))</f>
        <v/>
      </c>
      <c r="H18" s="12"/>
      <c r="I18" s="13">
        <f>COUNTIF(CLa!$E$30:$CZ$30,(LARGE(CLa!$E$30:$CZ$30,$C18)))</f>
        <v>47</v>
      </c>
    </row>
    <row r="19" spans="3:9" s="1" customFormat="1" ht="24" customHeight="1" x14ac:dyDescent="0.25">
      <c r="C19" s="6">
        <f t="shared" si="0"/>
        <v>15</v>
      </c>
      <c r="D19" s="7" t="str">
        <f>IF(INDEX(CLa!$E$2:$CZ$2,MATCH(LARGE(CLa!$E$30:$CZ$30,$C19),CLa!$E$30:$CZ$30,0))=0,"",INDEX(CLa!$E$2:$CZ$2,MATCH(LARGE(CLa!$E$30:$CZ$30,$C19),CLa!$E$30:$CZ$30,0)))</f>
        <v/>
      </c>
      <c r="E19" s="91" t="str">
        <f>IF(G19="","",INDEX(Candidatos!$D:$D,MATCH(D19,Candidatos!$C:$C,0)))</f>
        <v/>
      </c>
      <c r="F19" s="171" t="str">
        <f>IF(D19="","",IF(INDEX(Candidatos!E:E,MATCH('Classificação CL'!D19,Candidatos!C:C,0))="","",IF(INDEX(Candidatos!R:R,MATCH('Classificação CL'!D19,Candidatos!C:C,0))="OK","Renovação","Reprovado")))</f>
        <v/>
      </c>
      <c r="G19" s="168" t="str">
        <f>IF((LARGE(CLa!$E$30:$CZ$30,$C19))=0,"",(LARGE(CLa!$E$30:$CZ$30,$C19)))</f>
        <v/>
      </c>
      <c r="H19" s="12"/>
      <c r="I19" s="13">
        <f>COUNTIF(CLa!$E$30:$CZ$30,(LARGE(CLa!$E$30:$CZ$30,$C19)))</f>
        <v>47</v>
      </c>
    </row>
    <row r="20" spans="3:9" s="1" customFormat="1" ht="24" customHeight="1" x14ac:dyDescent="0.25">
      <c r="C20" s="6">
        <f t="shared" si="0"/>
        <v>16</v>
      </c>
      <c r="D20" s="7" t="str">
        <f>IF(INDEX(CLa!$E$2:$CZ$2,MATCH(LARGE(CLa!$E$30:$CZ$30,$C20),CLa!$E$30:$CZ$30,0))=0,"",INDEX(CLa!$E$2:$CZ$2,MATCH(LARGE(CLa!$E$30:$CZ$30,$C20),CLa!$E$30:$CZ$30,0)))</f>
        <v/>
      </c>
      <c r="E20" s="91" t="str">
        <f>IF(G20="","",INDEX(Candidatos!$D:$D,MATCH(D20,Candidatos!$C:$C,0)))</f>
        <v/>
      </c>
      <c r="F20" s="171" t="str">
        <f>IF(D20="","",IF(INDEX(Candidatos!E:E,MATCH('Classificação CL'!D20,Candidatos!C:C,0))="","",IF(INDEX(Candidatos!R:R,MATCH('Classificação CL'!D20,Candidatos!C:C,0))="OK","Renovação","Reprovado")))</f>
        <v/>
      </c>
      <c r="G20" s="168" t="str">
        <f>IF((LARGE(CLa!$E$30:$CZ$30,$C20))=0,"",(LARGE(CLa!$E$30:$CZ$30,$C20)))</f>
        <v/>
      </c>
      <c r="H20" s="12"/>
      <c r="I20" s="13">
        <f>COUNTIF(CLa!$E$30:$CZ$30,(LARGE(CLa!$E$30:$CZ$30,$C20)))</f>
        <v>47</v>
      </c>
    </row>
    <row r="21" spans="3:9" s="1" customFormat="1" ht="24" customHeight="1" x14ac:dyDescent="0.25">
      <c r="C21" s="6">
        <f t="shared" si="0"/>
        <v>17</v>
      </c>
      <c r="D21" s="7" t="str">
        <f>IF(INDEX(CLa!$E$2:$CZ$2,MATCH(LARGE(CLa!$E$30:$CZ$30,$C21),CLa!$E$30:$CZ$30,0))=0,"",INDEX(CLa!$E$2:$CZ$2,MATCH(LARGE(CLa!$E$30:$CZ$30,$C21),CLa!$E$30:$CZ$30,0)))</f>
        <v/>
      </c>
      <c r="E21" s="91" t="str">
        <f>IF(G21="","",INDEX(Candidatos!$D:$D,MATCH(D21,Candidatos!$C:$C,0)))</f>
        <v/>
      </c>
      <c r="F21" s="171" t="str">
        <f>IF(D21="","",IF(INDEX(Candidatos!E:E,MATCH('Classificação CL'!D21,Candidatos!C:C,0))="","",IF(INDEX(Candidatos!R:R,MATCH('Classificação CL'!D21,Candidatos!C:C,0))="OK","Renovação","Reprovado")))</f>
        <v/>
      </c>
      <c r="G21" s="168" t="str">
        <f>IF((LARGE(CLa!$E$30:$CZ$30,$C21))=0,"",(LARGE(CLa!$E$30:$CZ$30,$C21)))</f>
        <v/>
      </c>
      <c r="H21" s="12"/>
      <c r="I21" s="13">
        <f>COUNTIF(CLa!$E$30:$CZ$30,(LARGE(CLa!$E$30:$CZ$30,$C21)))</f>
        <v>47</v>
      </c>
    </row>
    <row r="22" spans="3:9" s="1" customFormat="1" ht="24" customHeight="1" x14ac:dyDescent="0.25">
      <c r="C22" s="6">
        <f t="shared" si="0"/>
        <v>18</v>
      </c>
      <c r="D22" s="7" t="str">
        <f>IF(INDEX(CLa!$E$2:$CZ$2,MATCH(LARGE(CLa!$E$30:$CZ$30,$C22),CLa!$E$30:$CZ$30,0))=0,"",INDEX(CLa!$E$2:$CZ$2,MATCH(LARGE(CLa!$E$30:$CZ$30,$C22),CLa!$E$30:$CZ$30,0)))</f>
        <v/>
      </c>
      <c r="E22" s="91" t="str">
        <f>IF(G22="","",INDEX(Candidatos!$D:$D,MATCH(D22,Candidatos!$C:$C,0)))</f>
        <v/>
      </c>
      <c r="F22" s="171" t="str">
        <f>IF(D22="","",IF(INDEX(Candidatos!E:E,MATCH('Classificação CL'!D22,Candidatos!C:C,0))="","",IF(INDEX(Candidatos!R:R,MATCH('Classificação CL'!D22,Candidatos!C:C,0))="OK","Renovação","Reprovado")))</f>
        <v/>
      </c>
      <c r="G22" s="168" t="str">
        <f>IF((LARGE(CLa!$E$30:$CZ$30,$C22))=0,"",(LARGE(CLa!$E$30:$CZ$30,$C22)))</f>
        <v/>
      </c>
      <c r="H22" s="12"/>
      <c r="I22" s="13">
        <f>COUNTIF(CLa!$E$30:$CZ$30,(LARGE(CLa!$E$30:$CZ$30,$C22)))</f>
        <v>47</v>
      </c>
    </row>
    <row r="23" spans="3:9" s="1" customFormat="1" ht="24" customHeight="1" x14ac:dyDescent="0.25">
      <c r="C23" s="6">
        <f t="shared" si="0"/>
        <v>19</v>
      </c>
      <c r="D23" s="7" t="str">
        <f>IF(INDEX(CLa!$E$2:$CZ$2,MATCH(LARGE(CLa!$E$30:$CZ$30,$C23),CLa!$E$30:$CZ$30,0))=0,"",INDEX(CLa!$E$2:$CZ$2,MATCH(LARGE(CLa!$E$30:$CZ$30,$C23),CLa!$E$30:$CZ$30,0)))</f>
        <v/>
      </c>
      <c r="E23" s="91" t="str">
        <f>IF(G23="","",INDEX(Candidatos!$D:$D,MATCH(D23,Candidatos!$C:$C,0)))</f>
        <v/>
      </c>
      <c r="F23" s="171" t="str">
        <f>IF(D23="","",IF(INDEX(Candidatos!E:E,MATCH('Classificação CL'!D23,Candidatos!C:C,0))="","",IF(INDEX(Candidatos!R:R,MATCH('Classificação CL'!D23,Candidatos!C:C,0))="OK","Renovação","Reprovado")))</f>
        <v/>
      </c>
      <c r="G23" s="168" t="str">
        <f>IF((LARGE(CLa!$E$30:$CZ$30,$C23))=0,"",(LARGE(CLa!$E$30:$CZ$30,$C23)))</f>
        <v/>
      </c>
      <c r="H23" s="12"/>
      <c r="I23" s="13">
        <f>COUNTIF(CLa!$E$30:$CZ$30,(LARGE(CLa!$E$30:$CZ$30,$C23)))</f>
        <v>47</v>
      </c>
    </row>
    <row r="24" spans="3:9" s="1" customFormat="1" ht="24" customHeight="1" x14ac:dyDescent="0.3">
      <c r="C24" s="6">
        <f t="shared" si="0"/>
        <v>20</v>
      </c>
      <c r="D24" s="7" t="str">
        <f>IF(INDEX(CLa!$E$2:$CZ$2,MATCH(LARGE(CLa!$E$30:$CZ$30,$C24),CLa!$E$30:$CZ$30,0))=0,"",INDEX(CLa!$E$2:$CZ$2,MATCH(LARGE(CLa!$E$30:$CZ$30,$C24),CLa!$E$30:$CZ$30,0)))</f>
        <v/>
      </c>
      <c r="E24" s="91" t="str">
        <f>IF(G24="","",INDEX(Candidatos!$D:$D,MATCH(D24,Candidatos!$C:$C,0)))</f>
        <v/>
      </c>
      <c r="F24" s="171" t="str">
        <f>IF(D24="","",IF(INDEX(Candidatos!E:E,MATCH('Classificação CL'!D24,Candidatos!C:C,0))="","",IF(INDEX(Candidatos!R:R,MATCH('Classificação CL'!D24,Candidatos!C:C,0))="OK","Renovação","Reprovado")))</f>
        <v/>
      </c>
      <c r="G24" s="168" t="str">
        <f>IF((LARGE(CLa!$E$30:$CZ$30,$C24))=0,"",(LARGE(CLa!$E$30:$CZ$30,$C24)))</f>
        <v/>
      </c>
      <c r="H24" s="12"/>
      <c r="I24" s="13">
        <f>COUNTIF(CLa!$E$30:$CZ$30,(LARGE(CLa!$E$30:$CZ$30,$C24)))</f>
        <v>47</v>
      </c>
    </row>
    <row r="25" spans="3:9" s="1" customFormat="1" ht="24" customHeight="1" x14ac:dyDescent="0.3">
      <c r="C25" s="6">
        <f t="shared" si="0"/>
        <v>21</v>
      </c>
      <c r="D25" s="7" t="str">
        <f>IF(INDEX(CLa!$E$2:$CZ$2,MATCH(LARGE(CLa!$E$30:$CZ$30,$C25),CLa!$E$30:$CZ$30,0))=0,"",INDEX(CLa!$E$2:$CZ$2,MATCH(LARGE(CLa!$E$30:$CZ$30,$C25),CLa!$E$30:$CZ$30,0)))</f>
        <v/>
      </c>
      <c r="E25" s="91" t="str">
        <f>IF(G25="","",INDEX(Candidatos!$D:$D,MATCH(D25,Candidatos!$C:$C,0)))</f>
        <v/>
      </c>
      <c r="F25" s="171" t="str">
        <f>IF(D25="","",IF(INDEX(Candidatos!E:E,MATCH('Classificação CL'!D25,Candidatos!C:C,0))="","",IF(INDEX(Candidatos!R:R,MATCH('Classificação CL'!D25,Candidatos!C:C,0))="OK","Renovação","Reprovado")))</f>
        <v/>
      </c>
      <c r="G25" s="168" t="str">
        <f>IF((LARGE(CLa!$E$30:$CZ$30,$C25))=0,"",(LARGE(CLa!$E$30:$CZ$30,$C25)))</f>
        <v/>
      </c>
      <c r="H25" s="12"/>
      <c r="I25" s="13">
        <f>COUNTIF(CLa!$E$30:$CZ$30,(LARGE(CLa!$E$30:$CZ$30,$C25)))</f>
        <v>47</v>
      </c>
    </row>
    <row r="26" spans="3:9" s="1" customFormat="1" ht="24" customHeight="1" x14ac:dyDescent="0.3">
      <c r="C26" s="6">
        <f t="shared" si="0"/>
        <v>22</v>
      </c>
      <c r="D26" s="7" t="str">
        <f>IF(INDEX(CLa!$E$2:$CZ$2,MATCH(LARGE(CLa!$E$30:$CZ$30,$C26),CLa!$E$30:$CZ$30,0))=0,"",INDEX(CLa!$E$2:$CZ$2,MATCH(LARGE(CLa!$E$30:$CZ$30,$C26),CLa!$E$30:$CZ$30,0)))</f>
        <v/>
      </c>
      <c r="E26" s="91" t="str">
        <f>IF(G26="","",INDEX(Candidatos!$D:$D,MATCH(D26,Candidatos!$C:$C,0)))</f>
        <v/>
      </c>
      <c r="F26" s="171" t="str">
        <f>IF(D26="","",IF(INDEX(Candidatos!E:E,MATCH('Classificação CL'!D26,Candidatos!C:C,0))="","",IF(INDEX(Candidatos!R:R,MATCH('Classificação CL'!D26,Candidatos!C:C,0))="OK","Renovação","Reprovado")))</f>
        <v/>
      </c>
      <c r="G26" s="168" t="str">
        <f>IF((LARGE(CLa!$E$30:$CZ$30,$C26))=0,"",(LARGE(CLa!$E$30:$CZ$30,$C26)))</f>
        <v/>
      </c>
      <c r="H26" s="12"/>
      <c r="I26" s="13">
        <f>COUNTIF(CLa!$E$30:$CZ$30,(LARGE(CLa!$E$30:$CZ$30,$C26)))</f>
        <v>47</v>
      </c>
    </row>
    <row r="27" spans="3:9" s="1" customFormat="1" ht="24" customHeight="1" x14ac:dyDescent="0.25">
      <c r="C27" s="6">
        <f t="shared" si="0"/>
        <v>23</v>
      </c>
      <c r="D27" s="7" t="str">
        <f>IF(INDEX(CLa!$E$2:$CZ$2,MATCH(LARGE(CLa!$E$30:$CZ$30,$C27),CLa!$E$30:$CZ$30,0))=0,"",INDEX(CLa!$E$2:$CZ$2,MATCH(LARGE(CLa!$E$30:$CZ$30,$C27),CLa!$E$30:$CZ$30,0)))</f>
        <v/>
      </c>
      <c r="E27" s="91" t="str">
        <f>IF(G27="","",INDEX(Candidatos!$D:$D,MATCH(D27,Candidatos!$C:$C,0)))</f>
        <v/>
      </c>
      <c r="F27" s="171" t="str">
        <f>IF(D27="","",IF(INDEX(Candidatos!E:E,MATCH('Classificação CL'!D27,Candidatos!C:C,0))="","",IF(INDEX(Candidatos!R:R,MATCH('Classificação CL'!D27,Candidatos!C:C,0))="OK","Renovação","Reprovado")))</f>
        <v/>
      </c>
      <c r="G27" s="168" t="str">
        <f>IF((LARGE(CLa!$E$30:$CZ$30,$C27))=0,"",(LARGE(CLa!$E$30:$CZ$30,$C27)))</f>
        <v/>
      </c>
      <c r="H27" s="12"/>
      <c r="I27" s="13">
        <f>COUNTIF(CLa!$E$30:$CZ$30,(LARGE(CLa!$E$30:$CZ$30,$C27)))</f>
        <v>47</v>
      </c>
    </row>
    <row r="28" spans="3:9" s="1" customFormat="1" ht="24" customHeight="1" x14ac:dyDescent="0.25">
      <c r="C28" s="6">
        <f t="shared" si="0"/>
        <v>24</v>
      </c>
      <c r="D28" s="7" t="str">
        <f>IF(INDEX(CLa!$E$2:$CZ$2,MATCH(LARGE(CLa!$E$30:$CZ$30,$C28),CLa!$E$30:$CZ$30,0))=0,"",INDEX(CLa!$E$2:$CZ$2,MATCH(LARGE(CLa!$E$30:$CZ$30,$C28),CLa!$E$30:$CZ$30,0)))</f>
        <v/>
      </c>
      <c r="E28" s="91" t="str">
        <f>IF(G28="","",INDEX(Candidatos!$D:$D,MATCH(D28,Candidatos!$C:$C,0)))</f>
        <v/>
      </c>
      <c r="F28" s="171" t="str">
        <f>IF(D28="","",IF(INDEX(Candidatos!E:E,MATCH('Classificação CL'!D28,Candidatos!C:C,0))="","",IF(INDEX(Candidatos!R:R,MATCH('Classificação CL'!D28,Candidatos!C:C,0))="OK","Renovação","Reprovado")))</f>
        <v/>
      </c>
      <c r="G28" s="168" t="str">
        <f>IF((LARGE(CLa!$E$30:$CZ$30,$C28))=0,"",(LARGE(CLa!$E$30:$CZ$30,$C28)))</f>
        <v/>
      </c>
      <c r="H28" s="12"/>
      <c r="I28" s="13">
        <f>COUNTIF(CLa!$E$30:$CZ$30,(LARGE(CLa!$E$30:$CZ$30,$C28)))</f>
        <v>47</v>
      </c>
    </row>
    <row r="29" spans="3:9" s="1" customFormat="1" ht="24" customHeight="1" x14ac:dyDescent="0.25">
      <c r="C29" s="6">
        <f t="shared" si="0"/>
        <v>25</v>
      </c>
      <c r="D29" s="7" t="str">
        <f>IF(INDEX(CLa!$E$2:$CZ$2,MATCH(LARGE(CLa!$E$30:$CZ$30,$C29),CLa!$E$30:$CZ$30,0))=0,"",INDEX(CLa!$E$2:$CZ$2,MATCH(LARGE(CLa!$E$30:$CZ$30,$C29),CLa!$E$30:$CZ$30,0)))</f>
        <v/>
      </c>
      <c r="E29" s="91" t="str">
        <f>IF(G29="","",INDEX(Candidatos!$D:$D,MATCH(D29,Candidatos!$C:$C,0)))</f>
        <v/>
      </c>
      <c r="F29" s="171" t="str">
        <f>IF(D29="","",IF(INDEX(Candidatos!E:E,MATCH('Classificação CL'!D29,Candidatos!C:C,0))="","",IF(INDEX(Candidatos!R:R,MATCH('Classificação CL'!D29,Candidatos!C:C,0))="OK","Renovação","Reprovado")))</f>
        <v/>
      </c>
      <c r="G29" s="168" t="str">
        <f>IF((LARGE(CLa!$E$30:$CZ$30,$C29))=0,"",(LARGE(CLa!$E$30:$CZ$30,$C29)))</f>
        <v/>
      </c>
      <c r="H29" s="12"/>
      <c r="I29" s="13">
        <f>COUNTIF(CLa!$E$30:$CZ$30,(LARGE(CLa!$E$30:$CZ$30,$C29)))</f>
        <v>47</v>
      </c>
    </row>
    <row r="30" spans="3:9" s="1" customFormat="1" ht="24" customHeight="1" x14ac:dyDescent="0.25">
      <c r="C30" s="6">
        <f t="shared" si="0"/>
        <v>26</v>
      </c>
      <c r="D30" s="7" t="str">
        <f>IF(INDEX(CLa!$E$2:$CZ$2,MATCH(LARGE(CLa!$E$30:$CZ$30,$C30),CLa!$E$30:$CZ$30,0))=0,"",INDEX(CLa!$E$2:$CZ$2,MATCH(LARGE(CLa!$E$30:$CZ$30,$C30),CLa!$E$30:$CZ$30,0)))</f>
        <v/>
      </c>
      <c r="E30" s="91" t="str">
        <f>IF(G30="","",INDEX(Candidatos!$D:$D,MATCH(D30,Candidatos!$C:$C,0)))</f>
        <v/>
      </c>
      <c r="F30" s="171" t="str">
        <f>IF(D30="","",IF(INDEX(Candidatos!E:E,MATCH('Classificação CL'!D30,Candidatos!C:C,0))="","",IF(INDEX(Candidatos!R:R,MATCH('Classificação CL'!D30,Candidatos!C:C,0))="OK","Renovação","Reprovado")))</f>
        <v/>
      </c>
      <c r="G30" s="168" t="str">
        <f>IF((LARGE(CLa!$E$30:$CZ$30,$C30))=0,"",(LARGE(CLa!$E$30:$CZ$30,$C30)))</f>
        <v/>
      </c>
      <c r="H30" s="12"/>
      <c r="I30" s="13">
        <f>COUNTIF(CLa!$E$30:$CZ$30,(LARGE(CLa!$E$30:$CZ$30,$C30)))</f>
        <v>47</v>
      </c>
    </row>
    <row r="31" spans="3:9" s="1" customFormat="1" ht="24" customHeight="1" x14ac:dyDescent="0.25">
      <c r="C31" s="6">
        <f t="shared" si="0"/>
        <v>27</v>
      </c>
      <c r="D31" s="7" t="str">
        <f>IF(INDEX(CLa!$E$2:$CZ$2,MATCH(LARGE(CLa!$E$30:$CZ$30,$C31),CLa!$E$30:$CZ$30,0))=0,"",INDEX(CLa!$E$2:$CZ$2,MATCH(LARGE(CLa!$E$30:$CZ$30,$C31),CLa!$E$30:$CZ$30,0)))</f>
        <v/>
      </c>
      <c r="E31" s="91" t="str">
        <f>IF(G31="","",INDEX(Candidatos!$D:$D,MATCH(D31,Candidatos!$C:$C,0)))</f>
        <v/>
      </c>
      <c r="F31" s="171" t="str">
        <f>IF(D31="","",IF(INDEX(Candidatos!E:E,MATCH('Classificação CL'!D31,Candidatos!C:C,0))="","",IF(INDEX(Candidatos!R:R,MATCH('Classificação CL'!D31,Candidatos!C:C,0))="OK","Renovação","Reprovado")))</f>
        <v/>
      </c>
      <c r="G31" s="168" t="str">
        <f>IF((LARGE(CLa!$E$30:$CZ$30,$C31))=0,"",(LARGE(CLa!$E$30:$CZ$30,$C31)))</f>
        <v/>
      </c>
      <c r="H31" s="12"/>
      <c r="I31" s="13">
        <f>COUNTIF(CLa!$E$30:$CZ$30,(LARGE(CLa!$E$30:$CZ$30,$C31)))</f>
        <v>47</v>
      </c>
    </row>
    <row r="32" spans="3:9" s="1" customFormat="1" ht="24" customHeight="1" x14ac:dyDescent="0.25">
      <c r="C32" s="6">
        <f t="shared" si="0"/>
        <v>28</v>
      </c>
      <c r="D32" s="7" t="str">
        <f>IF(INDEX(CLa!$E$2:$CZ$2,MATCH(LARGE(CLa!$E$30:$CZ$30,$C32),CLa!$E$30:$CZ$30,0))=0,"",INDEX(CLa!$E$2:$CZ$2,MATCH(LARGE(CLa!$E$30:$CZ$30,$C32),CLa!$E$30:$CZ$30,0)))</f>
        <v/>
      </c>
      <c r="E32" s="91" t="str">
        <f>IF(G32="","",INDEX(Candidatos!$D:$D,MATCH(D32,Candidatos!$C:$C,0)))</f>
        <v/>
      </c>
      <c r="F32" s="171" t="str">
        <f>IF(D32="","",IF(INDEX(Candidatos!E:E,MATCH('Classificação CL'!D32,Candidatos!C:C,0))="","",IF(INDEX(Candidatos!R:R,MATCH('Classificação CL'!D32,Candidatos!C:C,0))="OK","Renovação","Reprovado")))</f>
        <v/>
      </c>
      <c r="G32" s="168" t="str">
        <f>IF((LARGE(CLa!$E$30:$CZ$30,$C32))=0,"",(LARGE(CLa!$E$30:$CZ$30,$C32)))</f>
        <v/>
      </c>
      <c r="H32" s="12"/>
      <c r="I32" s="13">
        <f>COUNTIF(CLa!$E$30:$CZ$30,(LARGE(CLa!$E$30:$CZ$30,$C32)))</f>
        <v>47</v>
      </c>
    </row>
    <row r="33" spans="3:9" s="1" customFormat="1" ht="24" customHeight="1" x14ac:dyDescent="0.25">
      <c r="C33" s="6">
        <f t="shared" si="0"/>
        <v>29</v>
      </c>
      <c r="D33" s="7" t="str">
        <f>IF(INDEX(CLa!$E$2:$CZ$2,MATCH(LARGE(CLa!$E$30:$CZ$30,$C33),CLa!$E$30:$CZ$30,0))=0,"",INDEX(CLa!$E$2:$CZ$2,MATCH(LARGE(CLa!$E$30:$CZ$30,$C33),CLa!$E$30:$CZ$30,0)))</f>
        <v/>
      </c>
      <c r="E33" s="91" t="str">
        <f>IF(G33="","",INDEX(Candidatos!$D:$D,MATCH(D33,Candidatos!$C:$C,0)))</f>
        <v/>
      </c>
      <c r="F33" s="171" t="str">
        <f>IF(D33="","",IF(INDEX(Candidatos!E:E,MATCH('Classificação CL'!D33,Candidatos!C:C,0))="","",IF(INDEX(Candidatos!R:R,MATCH('Classificação CL'!D33,Candidatos!C:C,0))="OK","Renovação","Reprovado")))</f>
        <v/>
      </c>
      <c r="G33" s="168" t="str">
        <f>IF((LARGE(CLa!$E$30:$CZ$30,$C33))=0,"",(LARGE(CLa!$E$30:$CZ$30,$C33)))</f>
        <v/>
      </c>
      <c r="H33" s="12"/>
      <c r="I33" s="13">
        <f>COUNTIF(CLa!$E$30:$CZ$30,(LARGE(CLa!$E$30:$CZ$30,$C33)))</f>
        <v>47</v>
      </c>
    </row>
    <row r="34" spans="3:9" s="1" customFormat="1" ht="24" customHeight="1" x14ac:dyDescent="0.25">
      <c r="C34" s="6">
        <f t="shared" si="0"/>
        <v>30</v>
      </c>
      <c r="D34" s="7" t="str">
        <f>IF(INDEX(CLa!$E$2:$CZ$2,MATCH(LARGE(CLa!$E$30:$CZ$30,$C34),CLa!$E$30:$CZ$30,0))=0,"",INDEX(CLa!$E$2:$CZ$2,MATCH(LARGE(CLa!$E$30:$CZ$30,$C34),CLa!$E$30:$CZ$30,0)))</f>
        <v/>
      </c>
      <c r="E34" s="91" t="str">
        <f>IF(G34="","",INDEX(Candidatos!$D:$D,MATCH(D34,Candidatos!$C:$C,0)))</f>
        <v/>
      </c>
      <c r="F34" s="171" t="str">
        <f>IF(D34="","",IF(INDEX(Candidatos!E:E,MATCH('Classificação CL'!D34,Candidatos!C:C,0))="","",IF(INDEX(Candidatos!R:R,MATCH('Classificação CL'!D34,Candidatos!C:C,0))="OK","Renovação","Reprovado")))</f>
        <v/>
      </c>
      <c r="G34" s="168" t="str">
        <f>IF((LARGE(CLa!$E$30:$CZ$30,$C34))=0,"",(LARGE(CLa!$E$30:$CZ$30,$C34)))</f>
        <v/>
      </c>
      <c r="H34" s="12"/>
      <c r="I34" s="13">
        <f>COUNTIF(CLa!$E$30:$CZ$30,(LARGE(CLa!$E$30:$CZ$30,$C34)))</f>
        <v>47</v>
      </c>
    </row>
    <row r="35" spans="3:9" s="1" customFormat="1" ht="24" customHeight="1" x14ac:dyDescent="0.25">
      <c r="C35" s="6">
        <f t="shared" si="0"/>
        <v>31</v>
      </c>
      <c r="D35" s="7" t="str">
        <f>IF(INDEX(CLa!$E$2:$CZ$2,MATCH(LARGE(CLa!$E$30:$CZ$30,$C35),CLa!$E$30:$CZ$30,0))=0,"",INDEX(CLa!$E$2:$CZ$2,MATCH(LARGE(CLa!$E$30:$CZ$30,$C35),CLa!$E$30:$CZ$30,0)))</f>
        <v/>
      </c>
      <c r="E35" s="91" t="str">
        <f>IF(G35="","",INDEX(Candidatos!$D:$D,MATCH(D35,Candidatos!$C:$C,0)))</f>
        <v/>
      </c>
      <c r="F35" s="171" t="str">
        <f>IF(D35="","",IF(INDEX(Candidatos!E:E,MATCH('Classificação CL'!D35,Candidatos!C:C,0))="","",IF(INDEX(Candidatos!R:R,MATCH('Classificação CL'!D35,Candidatos!C:C,0))="OK","Renovação","Reprovado")))</f>
        <v/>
      </c>
      <c r="G35" s="168" t="str">
        <f>IF((LARGE(CLa!$E$30:$CZ$30,$C35))=0,"",(LARGE(CLa!$E$30:$CZ$30,$C35)))</f>
        <v/>
      </c>
      <c r="H35" s="12"/>
      <c r="I35" s="13">
        <f>COUNTIF(CLa!$E$30:$CZ$30,(LARGE(CLa!$E$30:$CZ$30,$C35)))</f>
        <v>47</v>
      </c>
    </row>
    <row r="36" spans="3:9" s="1" customFormat="1" ht="24" customHeight="1" x14ac:dyDescent="0.25">
      <c r="C36" s="6">
        <f t="shared" si="0"/>
        <v>32</v>
      </c>
      <c r="D36" s="7" t="str">
        <f>IF(INDEX(CLa!$E$2:$CZ$2,MATCH(LARGE(CLa!$E$30:$CZ$30,$C36),CLa!$E$30:$CZ$30,0))=0,"",INDEX(CLa!$E$2:$CZ$2,MATCH(LARGE(CLa!$E$30:$CZ$30,$C36),CLa!$E$30:$CZ$30,0)))</f>
        <v/>
      </c>
      <c r="E36" s="91" t="str">
        <f>IF(G36="","",INDEX(Candidatos!$D:$D,MATCH(D36,Candidatos!$C:$C,0)))</f>
        <v/>
      </c>
      <c r="F36" s="171" t="str">
        <f>IF(D36="","",IF(INDEX(Candidatos!E:E,MATCH('Classificação CL'!D36,Candidatos!C:C,0))="","",IF(INDEX(Candidatos!R:R,MATCH('Classificação CL'!D36,Candidatos!C:C,0))="OK","Renovação","Reprovado")))</f>
        <v/>
      </c>
      <c r="G36" s="168" t="str">
        <f>IF((LARGE(CLa!$E$30:$CZ$30,$C36))=0,"",(LARGE(CLa!$E$30:$CZ$30,$C36)))</f>
        <v/>
      </c>
      <c r="H36" s="12"/>
      <c r="I36" s="13">
        <f>COUNTIF(CLa!$E$30:$CZ$30,(LARGE(CLa!$E$30:$CZ$30,$C36)))</f>
        <v>47</v>
      </c>
    </row>
    <row r="37" spans="3:9" s="1" customFormat="1" ht="24" customHeight="1" x14ac:dyDescent="0.25">
      <c r="C37" s="6">
        <f t="shared" si="0"/>
        <v>33</v>
      </c>
      <c r="D37" s="7" t="str">
        <f>IF(INDEX(CLa!$E$2:$CZ$2,MATCH(LARGE(CLa!$E$30:$CZ$30,$C37),CLa!$E$30:$CZ$30,0))=0,"",INDEX(CLa!$E$2:$CZ$2,MATCH(LARGE(CLa!$E$30:$CZ$30,$C37),CLa!$E$30:$CZ$30,0)))</f>
        <v/>
      </c>
      <c r="E37" s="91" t="str">
        <f>IF(G37="","",INDEX(Candidatos!$D:$D,MATCH(D37,Candidatos!$C:$C,0)))</f>
        <v/>
      </c>
      <c r="F37" s="171" t="str">
        <f>IF(D37="","",IF(INDEX(Candidatos!E:E,MATCH('Classificação CL'!D37,Candidatos!C:C,0))="","",IF(INDEX(Candidatos!R:R,MATCH('Classificação CL'!D37,Candidatos!C:C,0))="OK","Renovação","Reprovado")))</f>
        <v/>
      </c>
      <c r="G37" s="168" t="str">
        <f>IF((LARGE(CLa!$E$30:$CZ$30,$C37))=0,"",(LARGE(CLa!$E$30:$CZ$30,$C37)))</f>
        <v/>
      </c>
      <c r="H37" s="12"/>
      <c r="I37" s="13">
        <f>COUNTIF(CLa!$E$30:$CZ$30,(LARGE(CLa!$E$30:$CZ$30,$C37)))</f>
        <v>47</v>
      </c>
    </row>
    <row r="38" spans="3:9" s="1" customFormat="1" ht="24" customHeight="1" x14ac:dyDescent="0.25">
      <c r="C38" s="6">
        <f t="shared" si="0"/>
        <v>34</v>
      </c>
      <c r="D38" s="7" t="str">
        <f>IF(INDEX(CLa!$E$2:$CZ$2,MATCH(LARGE(CLa!$E$30:$CZ$30,$C38),CLa!$E$30:$CZ$30,0))=0,"",INDEX(CLa!$E$2:$CZ$2,MATCH(LARGE(CLa!$E$30:$CZ$30,$C38),CLa!$E$30:$CZ$30,0)))</f>
        <v/>
      </c>
      <c r="E38" s="91" t="str">
        <f>IF(G38="","",INDEX(Candidatos!$D:$D,MATCH(D38,Candidatos!$C:$C,0)))</f>
        <v/>
      </c>
      <c r="F38" s="171" t="str">
        <f>IF(D38="","",IF(INDEX(Candidatos!E:E,MATCH('Classificação CL'!D38,Candidatos!C:C,0))="","",IF(INDEX(Candidatos!R:R,MATCH('Classificação CL'!D38,Candidatos!C:C,0))="OK","Renovação","Reprovado")))</f>
        <v/>
      </c>
      <c r="G38" s="168" t="str">
        <f>IF((LARGE(CLa!$E$30:$CZ$30,$C38))=0,"",(LARGE(CLa!$E$30:$CZ$30,$C38)))</f>
        <v/>
      </c>
      <c r="H38" s="12"/>
      <c r="I38" s="13">
        <f>COUNTIF(CLa!$E$30:$CZ$30,(LARGE(CLa!$E$30:$CZ$30,$C38)))</f>
        <v>47</v>
      </c>
    </row>
    <row r="39" spans="3:9" s="1" customFormat="1" ht="24" customHeight="1" x14ac:dyDescent="0.25">
      <c r="C39" s="6">
        <f t="shared" si="0"/>
        <v>35</v>
      </c>
      <c r="D39" s="7" t="str">
        <f>IF(INDEX(CLa!$E$2:$CZ$2,MATCH(LARGE(CLa!$E$30:$CZ$30,$C39),CLa!$E$30:$CZ$30,0))=0,"",INDEX(CLa!$E$2:$CZ$2,MATCH(LARGE(CLa!$E$30:$CZ$30,$C39),CLa!$E$30:$CZ$30,0)))</f>
        <v/>
      </c>
      <c r="E39" s="91" t="str">
        <f>IF(G39="","",INDEX(Candidatos!$D:$D,MATCH(D39,Candidatos!$C:$C,0)))</f>
        <v/>
      </c>
      <c r="F39" s="171" t="str">
        <f>IF(D39="","",IF(INDEX(Candidatos!E:E,MATCH('Classificação CL'!D39,Candidatos!C:C,0))="","",IF(INDEX(Candidatos!R:R,MATCH('Classificação CL'!D39,Candidatos!C:C,0))="OK","Renovação","Reprovado")))</f>
        <v/>
      </c>
      <c r="G39" s="168" t="str">
        <f>IF((LARGE(CLa!$E$30:$CZ$30,$C39))=0,"",(LARGE(CLa!$E$30:$CZ$30,$C39)))</f>
        <v/>
      </c>
      <c r="H39" s="12"/>
      <c r="I39" s="13">
        <f>COUNTIF(CLa!$E$30:$CZ$30,(LARGE(CLa!$E$30:$CZ$30,$C39)))</f>
        <v>47</v>
      </c>
    </row>
    <row r="40" spans="3:9" s="1" customFormat="1" ht="24" hidden="1" customHeight="1" outlineLevel="1" x14ac:dyDescent="0.25">
      <c r="C40" s="6">
        <f t="shared" si="0"/>
        <v>36</v>
      </c>
      <c r="D40" s="7" t="str">
        <f>IF(INDEX(CLa!$E$2:$CZ$2,MATCH(LARGE(CLa!$E$30:$CZ$30,$C40),CLa!$E$30:$CZ$30,0))=0,"",INDEX(CLa!$E$2:$CZ$2,MATCH(LARGE(CLa!$E$30:$CZ$30,$C40),CLa!$E$30:$CZ$30,0)))</f>
        <v/>
      </c>
      <c r="E40" s="91" t="str">
        <f>IF(G40="","",INDEX(Candidatos!$D:$D,MATCH(D40,Candidatos!$C:$C,0)))</f>
        <v/>
      </c>
      <c r="F40" s="171" t="str">
        <f>IF(D40="","",IF(INDEX(Candidatos!E:E,MATCH('Classificação CL'!D40,Candidatos!C:C,0))="","",IF(INDEX(Candidatos!R:R,MATCH('Classificação CL'!D40,Candidatos!C:C,0))="OK","Renovação","Reprovado")))</f>
        <v/>
      </c>
      <c r="G40" s="168" t="str">
        <f>IF((LARGE(CLa!$E$30:$CZ$30,$C40))=0,"",(LARGE(CLa!$E$30:$CZ$30,$C40)))</f>
        <v/>
      </c>
      <c r="H40" s="12"/>
      <c r="I40" s="13">
        <f>COUNTIF(CLa!$E$30:$CZ$30,(LARGE(CLa!$E$30:$CZ$30,$C40)))</f>
        <v>47</v>
      </c>
    </row>
    <row r="41" spans="3:9" s="1" customFormat="1" ht="24" hidden="1" customHeight="1" outlineLevel="1" x14ac:dyDescent="0.25">
      <c r="C41" s="6">
        <f t="shared" si="0"/>
        <v>37</v>
      </c>
      <c r="D41" s="7" t="str">
        <f>IF(INDEX(CLa!$E$2:$CZ$2,MATCH(LARGE(CLa!$E$30:$CZ$30,$C41),CLa!$E$30:$CZ$30,0))=0,"",INDEX(CLa!$E$2:$CZ$2,MATCH(LARGE(CLa!$E$30:$CZ$30,$C41),CLa!$E$30:$CZ$30,0)))</f>
        <v/>
      </c>
      <c r="E41" s="91" t="str">
        <f>IF(G41="","",INDEX(Candidatos!$D:$D,MATCH(D41,Candidatos!$C:$C,0)))</f>
        <v/>
      </c>
      <c r="F41" s="171" t="str">
        <f>IF(D41="","",IF(INDEX(Candidatos!E:E,MATCH('Classificação CL'!D41,Candidatos!C:C,0))="","",IF(INDEX(Candidatos!R:R,MATCH('Classificação CL'!D41,Candidatos!C:C,0))="OK","Renovação","Reprovado")))</f>
        <v/>
      </c>
      <c r="G41" s="168" t="str">
        <f>IF((LARGE(CLa!$E$30:$CZ$30,$C41))=0,"",(LARGE(CLa!$E$30:$CZ$30,$C41)))</f>
        <v/>
      </c>
      <c r="H41" s="12"/>
      <c r="I41" s="13">
        <f>COUNTIF(CLa!$E$30:$CZ$30,(LARGE(CLa!$E$30:$CZ$30,$C41)))</f>
        <v>47</v>
      </c>
    </row>
    <row r="42" spans="3:9" s="1" customFormat="1" ht="24" hidden="1" customHeight="1" outlineLevel="1" x14ac:dyDescent="0.25">
      <c r="C42" s="6">
        <f t="shared" si="0"/>
        <v>38</v>
      </c>
      <c r="D42" s="7" t="str">
        <f>IF(INDEX(CLa!$E$2:$CZ$2,MATCH(LARGE(CLa!$E$30:$CZ$30,$C42),CLa!$E$30:$CZ$30,0))=0,"",INDEX(CLa!$E$2:$CZ$2,MATCH(LARGE(CLa!$E$30:$CZ$30,$C42),CLa!$E$30:$CZ$30,0)))</f>
        <v/>
      </c>
      <c r="E42" s="91" t="str">
        <f>IF(G42="","",INDEX(Candidatos!$D:$D,MATCH(D42,Candidatos!$C:$C,0)))</f>
        <v/>
      </c>
      <c r="F42" s="171" t="str">
        <f>IF(D42="","",IF(INDEX(Candidatos!E:E,MATCH('Classificação CL'!D42,Candidatos!C:C,0))="","",IF(INDEX(Candidatos!R:R,MATCH('Classificação CL'!D42,Candidatos!C:C,0))="OK","Renovação","Reprovado")))</f>
        <v/>
      </c>
      <c r="G42" s="168" t="str">
        <f>IF((LARGE(CLa!$E$30:$CZ$30,$C42))=0,"",(LARGE(CLa!$E$30:$CZ$30,$C42)))</f>
        <v/>
      </c>
      <c r="H42" s="12"/>
      <c r="I42" s="13">
        <f>COUNTIF(CLa!$E$30:$CZ$30,(LARGE(CLa!$E$30:$CZ$30,$C42)))</f>
        <v>47</v>
      </c>
    </row>
    <row r="43" spans="3:9" s="1" customFormat="1" ht="24" hidden="1" customHeight="1" outlineLevel="1" x14ac:dyDescent="0.25">
      <c r="C43" s="6">
        <f t="shared" si="0"/>
        <v>39</v>
      </c>
      <c r="D43" s="7" t="str">
        <f>IF(INDEX(CLa!$E$2:$CZ$2,MATCH(LARGE(CLa!$E$30:$CZ$30,$C43),CLa!$E$30:$CZ$30,0))=0,"",INDEX(CLa!$E$2:$CZ$2,MATCH(LARGE(CLa!$E$30:$CZ$30,$C43),CLa!$E$30:$CZ$30,0)))</f>
        <v/>
      </c>
      <c r="E43" s="91" t="str">
        <f>IF(G43="","",INDEX(Candidatos!$D:$D,MATCH(D43,Candidatos!$C:$C,0)))</f>
        <v/>
      </c>
      <c r="F43" s="171" t="str">
        <f>IF(D43="","",IF(INDEX(Candidatos!E:E,MATCH('Classificação CL'!D43,Candidatos!C:C,0))="","",IF(INDEX(Candidatos!R:R,MATCH('Classificação CL'!D43,Candidatos!C:C,0))="OK","Renovação","Reprovado")))</f>
        <v/>
      </c>
      <c r="G43" s="168" t="str">
        <f>IF((LARGE(CLa!$E$30:$CZ$30,$C43))=0,"",(LARGE(CLa!$E$30:$CZ$30,$C43)))</f>
        <v/>
      </c>
      <c r="H43" s="12"/>
      <c r="I43" s="13">
        <f>COUNTIF(CLa!$E$30:$CZ$30,(LARGE(CLa!$E$30:$CZ$30,$C43)))</f>
        <v>47</v>
      </c>
    </row>
    <row r="44" spans="3:9" s="1" customFormat="1" ht="24" hidden="1" customHeight="1" outlineLevel="1" x14ac:dyDescent="0.25">
      <c r="C44" s="6">
        <f t="shared" si="0"/>
        <v>40</v>
      </c>
      <c r="D44" s="7" t="str">
        <f>IF(INDEX(CLa!$E$2:$CZ$2,MATCH(LARGE(CLa!$E$30:$CZ$30,$C44),CLa!$E$30:$CZ$30,0))=0,"",INDEX(CLa!$E$2:$CZ$2,MATCH(LARGE(CLa!$E$30:$CZ$30,$C44),CLa!$E$30:$CZ$30,0)))</f>
        <v/>
      </c>
      <c r="E44" s="91" t="str">
        <f>IF(G44="","",INDEX(Candidatos!$D:$D,MATCH(D44,Candidatos!$C:$C,0)))</f>
        <v/>
      </c>
      <c r="F44" s="171" t="str">
        <f>IF(D44="","",IF(INDEX(Candidatos!E:E,MATCH('Classificação CL'!D44,Candidatos!C:C,0))="","",IF(INDEX(Candidatos!R:R,MATCH('Classificação CL'!D44,Candidatos!C:C,0))="OK","Renovação","Reprovado")))</f>
        <v/>
      </c>
      <c r="G44" s="168" t="str">
        <f>IF((LARGE(CLa!$E$30:$CZ$30,$C44))=0,"",(LARGE(CLa!$E$30:$CZ$30,$C44)))</f>
        <v/>
      </c>
      <c r="H44" s="12"/>
      <c r="I44" s="13">
        <f>COUNTIF(CLa!$E$30:$CZ$30,(LARGE(CLa!$E$30:$CZ$30,$C44)))</f>
        <v>47</v>
      </c>
    </row>
    <row r="45" spans="3:9" s="1" customFormat="1" ht="24" hidden="1" customHeight="1" outlineLevel="1" x14ac:dyDescent="0.25">
      <c r="C45" s="6">
        <f t="shared" si="0"/>
        <v>41</v>
      </c>
      <c r="D45" s="7" t="str">
        <f>IF(INDEX(CLa!$E$2:$CZ$2,MATCH(LARGE(CLa!$E$30:$CZ$30,$C45),CLa!$E$30:$CZ$30,0))=0,"",INDEX(CLa!$E$2:$CZ$2,MATCH(LARGE(CLa!$E$30:$CZ$30,$C45),CLa!$E$30:$CZ$30,0)))</f>
        <v/>
      </c>
      <c r="E45" s="91" t="str">
        <f>IF(G45="","",INDEX(Candidatos!$D:$D,MATCH(D45,Candidatos!$C:$C,0)))</f>
        <v/>
      </c>
      <c r="F45" s="171" t="str">
        <f>IF(D45="","",IF(INDEX(Candidatos!E:E,MATCH('Classificação CL'!D45,Candidatos!C:C,0))="","",IF(INDEX(Candidatos!R:R,MATCH('Classificação CL'!D45,Candidatos!C:C,0))="OK","Renovação","Reprovado")))</f>
        <v/>
      </c>
      <c r="G45" s="168" t="str">
        <f>IF((LARGE(CLa!$E$30:$CZ$30,$C45))=0,"",(LARGE(CLa!$E$30:$CZ$30,$C45)))</f>
        <v/>
      </c>
      <c r="H45" s="12"/>
      <c r="I45" s="13">
        <f>COUNTIF(CLa!$E$30:$CZ$30,(LARGE(CLa!$E$30:$CZ$30,$C45)))</f>
        <v>47</v>
      </c>
    </row>
    <row r="46" spans="3:9" s="1" customFormat="1" ht="24" hidden="1" customHeight="1" outlineLevel="1" x14ac:dyDescent="0.25">
      <c r="C46" s="6">
        <f t="shared" si="0"/>
        <v>42</v>
      </c>
      <c r="D46" s="7" t="str">
        <f>IF(INDEX(CLa!$E$2:$CZ$2,MATCH(LARGE(CLa!$E$30:$CZ$30,$C46),CLa!$E$30:$CZ$30,0))=0,"",INDEX(CLa!$E$2:$CZ$2,MATCH(LARGE(CLa!$E$30:$CZ$30,$C46),CLa!$E$30:$CZ$30,0)))</f>
        <v/>
      </c>
      <c r="E46" s="91" t="str">
        <f>IF(G46="","",INDEX(Candidatos!$D:$D,MATCH(D46,Candidatos!$C:$C,0)))</f>
        <v/>
      </c>
      <c r="F46" s="171" t="str">
        <f>IF(D46="","",IF(INDEX(Candidatos!E:E,MATCH('Classificação CL'!D46,Candidatos!C:C,0))="","",IF(INDEX(Candidatos!R:R,MATCH('Classificação CL'!D46,Candidatos!C:C,0))="OK","Renovação","Reprovado")))</f>
        <v/>
      </c>
      <c r="G46" s="168" t="str">
        <f>IF((LARGE(CLa!$E$30:$CZ$30,$C46))=0,"",(LARGE(CLa!$E$30:$CZ$30,$C46)))</f>
        <v/>
      </c>
      <c r="H46" s="12"/>
      <c r="I46" s="13">
        <f>COUNTIF(CLa!$E$30:$CZ$30,(LARGE(CLa!$E$30:$CZ$30,$C46)))</f>
        <v>47</v>
      </c>
    </row>
    <row r="47" spans="3:9" s="1" customFormat="1" ht="24" hidden="1" customHeight="1" outlineLevel="1" x14ac:dyDescent="0.25">
      <c r="C47" s="6">
        <f t="shared" si="0"/>
        <v>43</v>
      </c>
      <c r="D47" s="7" t="str">
        <f>IF(INDEX(CLa!$E$2:$CZ$2,MATCH(LARGE(CLa!$E$30:$CZ$30,$C47),CLa!$E$30:$CZ$30,0))=0,"",INDEX(CLa!$E$2:$CZ$2,MATCH(LARGE(CLa!$E$30:$CZ$30,$C47),CLa!$E$30:$CZ$30,0)))</f>
        <v/>
      </c>
      <c r="E47" s="91" t="str">
        <f>IF(G47="","",INDEX(Candidatos!$D:$D,MATCH(D47,Candidatos!$C:$C,0)))</f>
        <v/>
      </c>
      <c r="F47" s="171" t="str">
        <f>IF(D47="","",IF(INDEX(Candidatos!E:E,MATCH('Classificação CL'!D47,Candidatos!C:C,0))="","",IF(INDEX(Candidatos!R:R,MATCH('Classificação CL'!D47,Candidatos!C:C,0))="OK","Renovação","Reprovado")))</f>
        <v/>
      </c>
      <c r="G47" s="168" t="str">
        <f>IF((LARGE(CLa!$E$30:$CZ$30,$C47))=0,"",(LARGE(CLa!$E$30:$CZ$30,$C47)))</f>
        <v/>
      </c>
      <c r="H47" s="12"/>
      <c r="I47" s="13">
        <f>COUNTIF(CLa!$E$30:$CZ$30,(LARGE(CLa!$E$30:$CZ$30,$C47)))</f>
        <v>47</v>
      </c>
    </row>
    <row r="48" spans="3:9" s="1" customFormat="1" ht="24" hidden="1" customHeight="1" outlineLevel="1" x14ac:dyDescent="0.25">
      <c r="C48" s="6">
        <f t="shared" si="0"/>
        <v>44</v>
      </c>
      <c r="D48" s="7" t="str">
        <f>IF(INDEX(CLa!$E$2:$CZ$2,MATCH(LARGE(CLa!$E$30:$CZ$30,$C48),CLa!$E$30:$CZ$30,0))=0,"",INDEX(CLa!$E$2:$CZ$2,MATCH(LARGE(CLa!$E$30:$CZ$30,$C48),CLa!$E$30:$CZ$30,0)))</f>
        <v/>
      </c>
      <c r="E48" s="91" t="str">
        <f>IF(G48="","",INDEX(Candidatos!$D:$D,MATCH(D48,Candidatos!$C:$C,0)))</f>
        <v/>
      </c>
      <c r="F48" s="171" t="str">
        <f>IF(D48="","",IF(INDEX(Candidatos!E:E,MATCH('Classificação CL'!D48,Candidatos!C:C,0))="","",IF(INDEX(Candidatos!R:R,MATCH('Classificação CL'!D48,Candidatos!C:C,0))="OK","Renovação","Reprovado")))</f>
        <v/>
      </c>
      <c r="G48" s="168" t="str">
        <f>IF((LARGE(CLa!$E$30:$CZ$30,$C48))=0,"",(LARGE(CLa!$E$30:$CZ$30,$C48)))</f>
        <v/>
      </c>
      <c r="H48" s="12"/>
      <c r="I48" s="13">
        <f>COUNTIF(CLa!$E$30:$CZ$30,(LARGE(CLa!$E$30:$CZ$30,$C48)))</f>
        <v>47</v>
      </c>
    </row>
    <row r="49" spans="2:9" s="1" customFormat="1" ht="24" hidden="1" customHeight="1" outlineLevel="1" x14ac:dyDescent="0.25">
      <c r="C49" s="6">
        <f t="shared" si="0"/>
        <v>45</v>
      </c>
      <c r="D49" s="7" t="str">
        <f>IF(INDEX(CLa!$E$2:$CZ$2,MATCH(LARGE(CLa!$E$30:$CZ$30,$C49),CLa!$E$30:$CZ$30,0))=0,"",INDEX(CLa!$E$2:$CZ$2,MATCH(LARGE(CLa!$E$30:$CZ$30,$C49),CLa!$E$30:$CZ$30,0)))</f>
        <v/>
      </c>
      <c r="E49" s="91" t="str">
        <f>IF(G49="","",INDEX(Candidatos!$D:$D,MATCH(D49,Candidatos!$C:$C,0)))</f>
        <v/>
      </c>
      <c r="F49" s="171" t="str">
        <f>IF(D49="","",IF(INDEX(Candidatos!E:E,MATCH('Classificação CL'!D49,Candidatos!C:C,0))="","",IF(INDEX(Candidatos!R:R,MATCH('Classificação CL'!D49,Candidatos!C:C,0))="OK","Renovação","Reprovado")))</f>
        <v/>
      </c>
      <c r="G49" s="168" t="str">
        <f>IF((LARGE(CLa!$E$30:$CZ$30,$C49))=0,"",(LARGE(CLa!$E$30:$CZ$30,$C49)))</f>
        <v/>
      </c>
      <c r="H49" s="12"/>
      <c r="I49" s="13">
        <f>COUNTIF(CLa!$E$30:$CZ$30,(LARGE(CLa!$E$30:$CZ$30,$C49)))</f>
        <v>47</v>
      </c>
    </row>
    <row r="50" spans="2:9" s="1" customFormat="1" ht="24" hidden="1" customHeight="1" outlineLevel="1" x14ac:dyDescent="0.25">
      <c r="C50" s="6">
        <f t="shared" si="0"/>
        <v>46</v>
      </c>
      <c r="D50" s="7" t="str">
        <f>IF(INDEX(CLa!$E$2:$CZ$2,MATCH(LARGE(CLa!$E$30:$CZ$30,$C50),CLa!$E$30:$CZ$30,0))=0,"",INDEX(CLa!$E$2:$CZ$2,MATCH(LARGE(CLa!$E$30:$CZ$30,$C50),CLa!$E$30:$CZ$30,0)))</f>
        <v/>
      </c>
      <c r="E50" s="91" t="str">
        <f>IF(G50="","",INDEX(Candidatos!$D:$D,MATCH(D50,Candidatos!$C:$C,0)))</f>
        <v/>
      </c>
      <c r="F50" s="171" t="str">
        <f>IF(D50="","",IF(INDEX(Candidatos!E:E,MATCH('Classificação CL'!D50,Candidatos!C:C,0))="","",IF(INDEX(Candidatos!R:R,MATCH('Classificação CL'!D50,Candidatos!C:C,0))="OK","Renovação","Reprovado")))</f>
        <v/>
      </c>
      <c r="G50" s="168" t="str">
        <f>IF((LARGE(CLa!$E$30:$CZ$30,$C50))=0,"",(LARGE(CLa!$E$30:$CZ$30,$C50)))</f>
        <v/>
      </c>
      <c r="H50" s="12"/>
      <c r="I50" s="13">
        <f>COUNTIF(CLa!$E$30:$CZ$30,(LARGE(CLa!$E$30:$CZ$30,$C50)))</f>
        <v>47</v>
      </c>
    </row>
    <row r="51" spans="2:9" s="1" customFormat="1" ht="24" hidden="1" customHeight="1" outlineLevel="1" x14ac:dyDescent="0.25">
      <c r="C51" s="6">
        <f t="shared" si="0"/>
        <v>47</v>
      </c>
      <c r="D51" s="7" t="str">
        <f>IF(INDEX(CLa!$E$2:$CZ$2,MATCH(LARGE(CLa!$E$30:$CZ$30,$C51),CLa!$E$30:$CZ$30,0))=0,"",INDEX(CLa!$E$2:$CZ$2,MATCH(LARGE(CLa!$E$30:$CZ$30,$C51),CLa!$E$30:$CZ$30,0)))</f>
        <v/>
      </c>
      <c r="E51" s="91" t="str">
        <f>IF(G51="","",INDEX(Candidatos!$D:$D,MATCH(D51,Candidatos!$C:$C,0)))</f>
        <v/>
      </c>
      <c r="F51" s="171" t="str">
        <f>IF(D51="","",IF(INDEX(Candidatos!E:E,MATCH('Classificação CL'!D51,Candidatos!C:C,0))="","",IF(INDEX(Candidatos!R:R,MATCH('Classificação CL'!D51,Candidatos!C:C,0))="OK","Renovação","Reprovado")))</f>
        <v/>
      </c>
      <c r="G51" s="168" t="str">
        <f>IF((LARGE(CLa!$E$30:$CZ$30,$C51))=0,"",(LARGE(CLa!$E$30:$CZ$30,$C51)))</f>
        <v/>
      </c>
      <c r="H51" s="12"/>
      <c r="I51" s="13">
        <f>COUNTIF(CLa!$E$30:$CZ$30,(LARGE(CLa!$E$30:$CZ$30,$C51)))</f>
        <v>47</v>
      </c>
    </row>
    <row r="52" spans="2:9" s="1" customFormat="1" ht="24" hidden="1" customHeight="1" outlineLevel="1" x14ac:dyDescent="0.25">
      <c r="C52" s="6">
        <f t="shared" si="0"/>
        <v>48</v>
      </c>
      <c r="D52" s="7" t="str">
        <f>IF(INDEX(CLa!$E$2:$CZ$2,MATCH(LARGE(CLa!$E$30:$CZ$30,$C52),CLa!$E$30:$CZ$30,0))=0,"",INDEX(CLa!$E$2:$CZ$2,MATCH(LARGE(CLa!$E$30:$CZ$30,$C52),CLa!$E$30:$CZ$30,0)))</f>
        <v/>
      </c>
      <c r="E52" s="91" t="str">
        <f>IF(G52="","",INDEX(Candidatos!$D:$D,MATCH(D52,Candidatos!$C:$C,0)))</f>
        <v/>
      </c>
      <c r="F52" s="171" t="str">
        <f>IF(D52="","",IF(INDEX(Candidatos!E:E,MATCH('Classificação CL'!D52,Candidatos!C:C,0))="","",IF(INDEX(Candidatos!R:R,MATCH('Classificação CL'!D52,Candidatos!C:C,0))="OK","Renovação","Reprovado")))</f>
        <v/>
      </c>
      <c r="G52" s="168" t="str">
        <f>IF((LARGE(CLa!$E$30:$CZ$30,$C52))=0,"",(LARGE(CLa!$E$30:$CZ$30,$C52)))</f>
        <v/>
      </c>
      <c r="H52" s="12"/>
      <c r="I52" s="13">
        <f>COUNTIF(CLa!$E$30:$CZ$30,(LARGE(CLa!$E$30:$CZ$30,$C52)))</f>
        <v>47</v>
      </c>
    </row>
    <row r="53" spans="2:9" s="1" customFormat="1" ht="24" hidden="1" customHeight="1" outlineLevel="1" x14ac:dyDescent="0.25">
      <c r="C53" s="6">
        <f t="shared" si="0"/>
        <v>49</v>
      </c>
      <c r="D53" s="7" t="str">
        <f>IF(INDEX(CLa!$E$2:$CZ$2,MATCH(LARGE(CLa!$E$30:$CZ$30,$C53),CLa!$E$30:$CZ$30,0))=0,"",INDEX(CLa!$E$2:$CZ$2,MATCH(LARGE(CLa!$E$30:$CZ$30,$C53),CLa!$E$30:$CZ$30,0)))</f>
        <v/>
      </c>
      <c r="E53" s="91" t="str">
        <f>IF(G53="","",INDEX(Candidatos!$D:$D,MATCH(D53,Candidatos!$C:$C,0)))</f>
        <v/>
      </c>
      <c r="F53" s="171" t="str">
        <f>IF(D53="","",IF(INDEX(Candidatos!E:E,MATCH('Classificação CL'!D53,Candidatos!C:C,0))="","",IF(INDEX(Candidatos!R:R,MATCH('Classificação CL'!D53,Candidatos!C:C,0))="OK","Renovação","Reprovado")))</f>
        <v/>
      </c>
      <c r="G53" s="168" t="str">
        <f>IF((LARGE(CLa!$E$30:$CZ$30,$C53))=0,"",(LARGE(CLa!$E$30:$CZ$30,$C53)))</f>
        <v/>
      </c>
      <c r="H53" s="12"/>
      <c r="I53" s="13">
        <f>COUNTIF(CLa!$E$30:$CZ$30,(LARGE(CLa!$E$30:$CZ$30,$C53)))</f>
        <v>47</v>
      </c>
    </row>
    <row r="54" spans="2:9" ht="24" hidden="1" customHeight="1" outlineLevel="1" x14ac:dyDescent="0.25">
      <c r="C54" s="8">
        <f t="shared" si="0"/>
        <v>50</v>
      </c>
      <c r="D54" s="11" t="str">
        <f>IF(INDEX(CLa!$E$2:$CZ$2,MATCH(LARGE(CLa!$E$30:$CZ$30,$C54),CLa!$E$30:$CZ$30,0))=0,"",INDEX(CLa!$E$2:$CZ$2,MATCH(LARGE(CLa!$E$30:$CZ$30,$C54),CLa!$E$30:$CZ$30,0)))</f>
        <v/>
      </c>
      <c r="E54" s="92" t="str">
        <f>IF(G54="","",INDEX(Candidatos!$D:$D,MATCH(D54,Candidatos!$C:$C,0)))</f>
        <v/>
      </c>
      <c r="F54" s="172" t="str">
        <f>IF(D54="","",IF(INDEX(Candidatos!E:E,MATCH('Classificação CL'!D54,Candidatos!C:C,0))="","",IF(INDEX(Candidatos!R:R,MATCH('Classificação CL'!D54,Candidatos!C:C,0))="OK","Renovação","Reprovado")))</f>
        <v/>
      </c>
      <c r="G54" s="169" t="str">
        <f>IF((LARGE(CLa!$E$30:$CZ$30,$C54))=0,"",(LARGE(CLa!$E$30:$CZ$30,$C54)))</f>
        <v/>
      </c>
      <c r="H54" s="14"/>
      <c r="I54" s="15">
        <f>COUNTIF(CLa!$E$30:$CZ$30,(LARGE(CLa!$E$30:$CZ$30,$C54)))</f>
        <v>47</v>
      </c>
    </row>
    <row r="55" spans="2:9" ht="11.25" customHeight="1" collapsed="1" x14ac:dyDescent="0.25">
      <c r="C55" s="155"/>
      <c r="D55" s="156"/>
      <c r="E55" s="157"/>
      <c r="F55" s="157"/>
      <c r="G55" s="155"/>
    </row>
    <row r="57" spans="2:9" x14ac:dyDescent="0.25">
      <c r="B57" s="2"/>
      <c r="D57" s="2"/>
      <c r="E57" s="14"/>
      <c r="F57" s="14"/>
    </row>
    <row r="58" spans="2:9" x14ac:dyDescent="0.25">
      <c r="B58" s="2"/>
      <c r="D58" s="2"/>
      <c r="E58" s="14"/>
      <c r="F58" s="14"/>
    </row>
    <row r="59" spans="2:9" x14ac:dyDescent="0.25">
      <c r="B59" s="2"/>
      <c r="D59" s="2"/>
      <c r="E59" s="14"/>
      <c r="F59" s="14"/>
    </row>
    <row r="60" spans="2:9" x14ac:dyDescent="0.25">
      <c r="B60" s="2"/>
      <c r="D60" s="2"/>
      <c r="E60" s="14"/>
      <c r="F60" s="14"/>
    </row>
    <row r="61" spans="2:9" x14ac:dyDescent="0.25">
      <c r="B61" s="2"/>
      <c r="D61" s="2"/>
      <c r="E61" s="14"/>
      <c r="F61" s="14"/>
    </row>
  </sheetData>
  <sheetProtection sheet="1" objects="1" scenarios="1"/>
  <autoFilter ref="C4:G54"/>
  <conditionalFormatting sqref="D5:D54">
    <cfRule type="duplicateValues" dxfId="7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1"/>
  <sheetViews>
    <sheetView view="pageBreakPreview" zoomScale="85" zoomScaleNormal="85" zoomScaleSheetLayoutView="85" workbookViewId="0">
      <selection activeCell="G5" sqref="G5"/>
    </sheetView>
  </sheetViews>
  <sheetFormatPr defaultColWidth="9.140625" defaultRowHeight="15" outlineLevelCol="1" x14ac:dyDescent="0.25"/>
  <cols>
    <col min="1" max="1" width="9.140625" style="2"/>
    <col min="2" max="2" width="1.7109375" style="1" customWidth="1"/>
    <col min="3" max="3" width="6" style="2" customWidth="1"/>
    <col min="4" max="4" width="51.28515625" style="5" customWidth="1"/>
    <col min="5" max="6" width="11.42578125" style="88" customWidth="1"/>
    <col min="7" max="7" width="11.140625" style="46" customWidth="1"/>
    <col min="8" max="8" width="1.7109375" style="2" customWidth="1"/>
    <col min="9" max="9" width="13.140625" style="1" hidden="1" customWidth="1" outlineLevel="1"/>
    <col min="10" max="10" width="9.140625" style="2" collapsed="1"/>
    <col min="11" max="11" width="9.140625" style="166"/>
    <col min="12" max="16384" width="9.140625" style="2"/>
  </cols>
  <sheetData>
    <row r="2" spans="2:15" ht="8.25" customHeight="1" x14ac:dyDescent="0.25">
      <c r="C2" s="1"/>
    </row>
    <row r="3" spans="2:15" ht="8.25" customHeight="1" x14ac:dyDescent="0.25"/>
    <row r="4" spans="2:15" s="4" customFormat="1" ht="45" customHeight="1" x14ac:dyDescent="0.25">
      <c r="B4" s="3"/>
      <c r="C4" s="19" t="s">
        <v>19</v>
      </c>
      <c r="D4" s="20" t="s">
        <v>21</v>
      </c>
      <c r="E4" s="89" t="s">
        <v>65</v>
      </c>
      <c r="F4" s="89" t="s">
        <v>85</v>
      </c>
      <c r="G4" s="86" t="s">
        <v>18</v>
      </c>
      <c r="I4" s="22" t="s">
        <v>20</v>
      </c>
    </row>
    <row r="5" spans="2:15" s="1" customFormat="1" ht="24" customHeight="1" x14ac:dyDescent="0.25">
      <c r="C5" s="16">
        <v>1</v>
      </c>
      <c r="D5" s="17" t="str">
        <f>IF(G5="","",IF(INDEX(PFa!$G$2:$BD$2,MATCH(G5,PFa!$G$11:$BD$11,0))="","",INDEX(PFa!$G$2:$BD$2,MATCH(G5,PFa!$G$11:$BD$11,0))))</f>
        <v>Exemplo 02</v>
      </c>
      <c r="E5" s="90" t="str">
        <f>IF(G5="","",INDEX(Candidatos!$D:$D,MATCH(D5,Candidatos!$C:$C,0)))</f>
        <v>2016-01</v>
      </c>
      <c r="F5" s="170" t="str">
        <f>IF(D5="","",IF(INDEX(Candidatos!E:E,MATCH(D5,Candidatos!C:C,0))="","",IF(INDEX(Candidatos!R:R,MATCH(D5,Candidatos!C:C,0))="OK","Renovação","Reprovado")))</f>
        <v/>
      </c>
      <c r="G5" s="193">
        <f>IF(OR((LARGE(PFa!$G$11:$BD$11,$C5))="",(LARGE(PFa!$G$11:$BD$11,$C5))=0),"",(LARGE(PFa!$G$11:$BD$11,$C5)))</f>
        <v>11.333283334333315</v>
      </c>
      <c r="H5" s="12"/>
      <c r="I5" s="18">
        <f>COUNTIF(PFa!$G$11:$BD$11,(LARGE(PFa!$G$11:$BD$11,$C5)))</f>
        <v>1</v>
      </c>
      <c r="K5" s="196"/>
      <c r="O5" s="196"/>
    </row>
    <row r="6" spans="2:15" s="1" customFormat="1" ht="24" customHeight="1" x14ac:dyDescent="0.25">
      <c r="C6" s="6">
        <f>C5+1</f>
        <v>2</v>
      </c>
      <c r="D6" s="7" t="str">
        <f>IF(G6="","",IF(INDEX(PFa!$G$2:$BD$2,MATCH(G6,PFa!$G$11:$BD$11,0))="","",INDEX(PFa!$G$2:$BD$2,MATCH(G6,PFa!$G$11:$BD$11,0))))</f>
        <v>Exemplo 01</v>
      </c>
      <c r="E6" s="91" t="str">
        <f>IF(G6="","",INDEX(Candidatos!$D:$D,MATCH(D6,Candidatos!$C:$C,0)))</f>
        <v>2016-01</v>
      </c>
      <c r="F6" s="171" t="str">
        <f>IF(D6="","",IF(INDEX(Candidatos!E:E,MATCH(D6,Candidatos!C:C,0))="","",IF(INDEX(Candidatos!R:R,MATCH(D6,Candidatos!C:C,0))="OK","Renovação","Reprovado")))</f>
        <v>Renovação</v>
      </c>
      <c r="G6" s="194">
        <f>IF(OR((LARGE(PFa!$G$11:$BD$11,$C6))="",(LARGE(PFa!$G$11:$BD$11,$C6))=0),"",(LARGE(PFa!$G$11:$BD$11,$C6)))</f>
        <v>11.083333333333334</v>
      </c>
      <c r="H6" s="12"/>
      <c r="I6" s="13">
        <f>COUNTIF(PFa!$G$11:$BD$11,(LARGE(PFa!$G$11:$BD$11,$C6)))</f>
        <v>1</v>
      </c>
      <c r="K6" s="196"/>
      <c r="O6" s="196"/>
    </row>
    <row r="7" spans="2:15" s="1" customFormat="1" ht="24" customHeight="1" x14ac:dyDescent="0.25">
      <c r="C7" s="6">
        <f t="shared" ref="C7:C54" si="0">C6+1</f>
        <v>3</v>
      </c>
      <c r="D7" s="7" t="str">
        <f>IF(G7="","",IF(INDEX(PFa!$G$2:$BD$2,MATCH(G7,PFa!$G$11:$BD$11,0))="","",INDEX(PFa!$G$2:$BD$2,MATCH(G7,PFa!$G$11:$BD$11,0))))</f>
        <v>Exemplo 03</v>
      </c>
      <c r="E7" s="91" t="str">
        <f>IF(G7="","",INDEX(Candidatos!$D:$D,MATCH(D7,Candidatos!$C:$C,0)))</f>
        <v>2016-02</v>
      </c>
      <c r="F7" s="171" t="str">
        <f>IF(D7="","",IF(INDEX(Candidatos!E:E,MATCH(D7,Candidatos!C:C,0))="","",IF(INDEX(Candidatos!R:R,MATCH(D7,Candidatos!C:C,0))="OK","Renovação","Reprovado")))</f>
        <v/>
      </c>
      <c r="G7" s="194">
        <f>IF(OR((LARGE(PFa!$G$11:$BD$11,$C7))="",(LARGE(PFa!$G$11:$BD$11,$C7))=0),"",(LARGE(PFa!$G$11:$BD$11,$C7)))</f>
        <v>10.583288334233316</v>
      </c>
      <c r="H7" s="12"/>
      <c r="I7" s="13">
        <f>COUNTIF(PFa!$G$11:$BD$11,(LARGE(PFa!$G$11:$BD$11,$C7)))</f>
        <v>1</v>
      </c>
      <c r="K7" s="196"/>
      <c r="O7" s="196"/>
    </row>
    <row r="8" spans="2:15" s="1" customFormat="1" ht="24" customHeight="1" x14ac:dyDescent="0.25">
      <c r="C8" s="6">
        <f t="shared" si="0"/>
        <v>4</v>
      </c>
      <c r="D8" s="7" t="str">
        <f>IF(G8="","",IF(INDEX(PFa!$G$2:$BD$2,MATCH(G8,PFa!$G$11:$BD$11,0))="","",INDEX(PFa!$G$2:$BD$2,MATCH(G8,PFa!$G$11:$BD$11,0))))</f>
        <v/>
      </c>
      <c r="E8" s="91" t="str">
        <f>IF(G8="","",INDEX(Candidatos!$D:$D,MATCH(D8,Candidatos!$C:$C,0)))</f>
        <v/>
      </c>
      <c r="F8" s="171" t="str">
        <f>IF(D8="","",IF(INDEX(Candidatos!E:E,MATCH(D8,Candidatos!C:C,0))="","",IF(INDEX(Candidatos!R:R,MATCH(D8,Candidatos!C:C,0))="OK","Renovação","Reprovado")))</f>
        <v/>
      </c>
      <c r="G8" s="194" t="str">
        <f>IF(OR((LARGE(PFa!$G$11:$BD$11,$C8))="",(LARGE(PFa!$G$11:$BD$11,$C8))=0),"",(LARGE(PFa!$G$11:$BD$11,$C8)))</f>
        <v/>
      </c>
      <c r="H8" s="12"/>
      <c r="I8" s="13">
        <f>COUNTIF(PFa!$G$11:$BD$11,(LARGE(PFa!$G$11:$BD$11,$C8)))</f>
        <v>47</v>
      </c>
      <c r="K8" s="196"/>
      <c r="O8" s="196"/>
    </row>
    <row r="9" spans="2:15" s="1" customFormat="1" ht="24" customHeight="1" x14ac:dyDescent="0.25">
      <c r="C9" s="6">
        <f t="shared" si="0"/>
        <v>5</v>
      </c>
      <c r="D9" s="7" t="str">
        <f>IF(G9="","",IF(INDEX(PFa!$G$2:$BD$2,MATCH(G9,PFa!$G$11:$BD$11,0))="","",INDEX(PFa!$G$2:$BD$2,MATCH(G9,PFa!$G$11:$BD$11,0))))</f>
        <v/>
      </c>
      <c r="E9" s="91" t="str">
        <f>IF(G9="","",INDEX(Candidatos!$D:$D,MATCH(D9,Candidatos!$C:$C,0)))</f>
        <v/>
      </c>
      <c r="F9" s="171" t="str">
        <f>IF(D9="","",IF(INDEX(Candidatos!E:E,MATCH(D9,Candidatos!C:C,0))="","",IF(INDEX(Candidatos!R:R,MATCH(D9,Candidatos!C:C,0))="OK","Renovação","Reprovado")))</f>
        <v/>
      </c>
      <c r="G9" s="194" t="str">
        <f>IF(OR((LARGE(PFa!$G$11:$BD$11,$C9))="",(LARGE(PFa!$G$11:$BD$11,$C9))=0),"",(LARGE(PFa!$G$11:$BD$11,$C9)))</f>
        <v/>
      </c>
      <c r="H9" s="12"/>
      <c r="I9" s="13">
        <f>COUNTIF(PFa!$G$11:$BD$11,(LARGE(PFa!$G$11:$BD$11,$C9)))</f>
        <v>47</v>
      </c>
      <c r="K9" s="196"/>
      <c r="O9" s="196"/>
    </row>
    <row r="10" spans="2:15" s="1" customFormat="1" ht="24" customHeight="1" x14ac:dyDescent="0.25">
      <c r="C10" s="6">
        <f t="shared" si="0"/>
        <v>6</v>
      </c>
      <c r="D10" s="7" t="str">
        <f>IF(G10="","",IF(INDEX(PFa!$G$2:$BD$2,MATCH(G10,PFa!$G$11:$BD$11,0))="","",INDEX(PFa!$G$2:$BD$2,MATCH(G10,PFa!$G$11:$BD$11,0))))</f>
        <v/>
      </c>
      <c r="E10" s="91" t="str">
        <f>IF(G10="","",INDEX(Candidatos!$D:$D,MATCH(D10,Candidatos!$C:$C,0)))</f>
        <v/>
      </c>
      <c r="F10" s="171" t="str">
        <f>IF(D10="","",IF(INDEX(Candidatos!E:E,MATCH(D10,Candidatos!C:C,0))="","",IF(INDEX(Candidatos!R:R,MATCH(D10,Candidatos!C:C,0))="OK","Renovação","Reprovado")))</f>
        <v/>
      </c>
      <c r="G10" s="194" t="str">
        <f>IF(OR((LARGE(PFa!$G$11:$BD$11,$C10))="",(LARGE(PFa!$G$11:$BD$11,$C10))=0),"",(LARGE(PFa!$G$11:$BD$11,$C10)))</f>
        <v/>
      </c>
      <c r="H10" s="12"/>
      <c r="I10" s="13">
        <f>COUNTIF(PFa!$G$11:$BD$11,(LARGE(PFa!$G$11:$BD$11,$C10)))</f>
        <v>47</v>
      </c>
      <c r="K10" s="196"/>
      <c r="O10" s="196"/>
    </row>
    <row r="11" spans="2:15" s="1" customFormat="1" ht="24" customHeight="1" x14ac:dyDescent="0.25">
      <c r="C11" s="6">
        <f t="shared" si="0"/>
        <v>7</v>
      </c>
      <c r="D11" s="7" t="str">
        <f>IF(G11="","",IF(INDEX(PFa!$G$2:$BD$2,MATCH(G11,PFa!$G$11:$BD$11,0))="","",INDEX(PFa!$G$2:$BD$2,MATCH(G11,PFa!$G$11:$BD$11,0))))</f>
        <v/>
      </c>
      <c r="E11" s="91" t="str">
        <f>IF(G11="","",INDEX(Candidatos!$D:$D,MATCH(D11,Candidatos!$C:$C,0)))</f>
        <v/>
      </c>
      <c r="F11" s="171" t="str">
        <f>IF(D11="","",IF(INDEX(Candidatos!E:E,MATCH(D11,Candidatos!C:C,0))="","",IF(INDEX(Candidatos!R:R,MATCH(D11,Candidatos!C:C,0))="OK","Renovação","Reprovado")))</f>
        <v/>
      </c>
      <c r="G11" s="194" t="str">
        <f>IF(OR((LARGE(PFa!$G$11:$BD$11,$C11))="",(LARGE(PFa!$G$11:$BD$11,$C11))=0),"",(LARGE(PFa!$G$11:$BD$11,$C11)))</f>
        <v/>
      </c>
      <c r="H11" s="12"/>
      <c r="I11" s="13">
        <f>COUNTIF(PFa!$G$11:$BD$11,(LARGE(PFa!$G$11:$BD$11,$C11)))</f>
        <v>47</v>
      </c>
      <c r="K11" s="196"/>
      <c r="O11" s="196"/>
    </row>
    <row r="12" spans="2:15" s="1" customFormat="1" ht="24" customHeight="1" x14ac:dyDescent="0.25">
      <c r="C12" s="6">
        <f t="shared" si="0"/>
        <v>8</v>
      </c>
      <c r="D12" s="7" t="str">
        <f>IF(G12="","",IF(INDEX(PFa!$G$2:$BD$2,MATCH(G12,PFa!$G$11:$BD$11,0))="","",INDEX(PFa!$G$2:$BD$2,MATCH(G12,PFa!$G$11:$BD$11,0))))</f>
        <v/>
      </c>
      <c r="E12" s="91" t="str">
        <f>IF(G12="","",INDEX(Candidatos!$D:$D,MATCH(D12,Candidatos!$C:$C,0)))</f>
        <v/>
      </c>
      <c r="F12" s="171" t="str">
        <f>IF(D12="","",IF(INDEX(Candidatos!E:E,MATCH(D12,Candidatos!C:C,0))="","",IF(INDEX(Candidatos!R:R,MATCH(D12,Candidatos!C:C,0))="OK","Renovação","Reprovado")))</f>
        <v/>
      </c>
      <c r="G12" s="194" t="str">
        <f>IF(OR((LARGE(PFa!$G$11:$BD$11,$C12))="",(LARGE(PFa!$G$11:$BD$11,$C12))=0),"",(LARGE(PFa!$G$11:$BD$11,$C12)))</f>
        <v/>
      </c>
      <c r="H12" s="12"/>
      <c r="I12" s="13">
        <f>COUNTIF(PFa!$G$11:$BD$11,(LARGE(PFa!$G$11:$BD$11,$C12)))</f>
        <v>47</v>
      </c>
      <c r="K12" s="196"/>
      <c r="O12" s="196"/>
    </row>
    <row r="13" spans="2:15" s="1" customFormat="1" ht="24" customHeight="1" x14ac:dyDescent="0.25">
      <c r="C13" s="6">
        <f t="shared" si="0"/>
        <v>9</v>
      </c>
      <c r="D13" s="7" t="str">
        <f>IF(G13="","",IF(INDEX(PFa!$G$2:$BD$2,MATCH(G13,PFa!$G$11:$BD$11,0))="","",INDEX(PFa!$G$2:$BD$2,MATCH(G13,PFa!$G$11:$BD$11,0))))</f>
        <v/>
      </c>
      <c r="E13" s="91" t="str">
        <f>IF(G13="","",INDEX(Candidatos!$D:$D,MATCH(D13,Candidatos!$C:$C,0)))</f>
        <v/>
      </c>
      <c r="F13" s="171" t="str">
        <f>IF(D13="","",IF(INDEX(Candidatos!E:E,MATCH(D13,Candidatos!C:C,0))="","",IF(INDEX(Candidatos!R:R,MATCH(D13,Candidatos!C:C,0))="OK","Renovação","Reprovado")))</f>
        <v/>
      </c>
      <c r="G13" s="194" t="str">
        <f>IF(OR((LARGE(PFa!$G$11:$BD$11,$C13))="",(LARGE(PFa!$G$11:$BD$11,$C13))=0),"",(LARGE(PFa!$G$11:$BD$11,$C13)))</f>
        <v/>
      </c>
      <c r="H13" s="12"/>
      <c r="I13" s="13">
        <f>COUNTIF(PFa!$G$11:$BD$11,(LARGE(PFa!$G$11:$BD$11,$C13)))</f>
        <v>47</v>
      </c>
      <c r="K13" s="196"/>
      <c r="O13" s="196"/>
    </row>
    <row r="14" spans="2:15" s="1" customFormat="1" ht="24" customHeight="1" x14ac:dyDescent="0.25">
      <c r="C14" s="6">
        <f t="shared" si="0"/>
        <v>10</v>
      </c>
      <c r="D14" s="7" t="str">
        <f>IF(G14="","",IF(INDEX(PFa!$G$2:$BD$2,MATCH(G14,PFa!$G$11:$BD$11,0))="","",INDEX(PFa!$G$2:$BD$2,MATCH(G14,PFa!$G$11:$BD$11,0))))</f>
        <v/>
      </c>
      <c r="E14" s="91" t="str">
        <f>IF(G14="","",INDEX(Candidatos!$D:$D,MATCH(D14,Candidatos!$C:$C,0)))</f>
        <v/>
      </c>
      <c r="F14" s="171" t="str">
        <f>IF(D14="","",IF(INDEX(Candidatos!E:E,MATCH(D14,Candidatos!C:C,0))="","",IF(INDEX(Candidatos!R:R,MATCH(D14,Candidatos!C:C,0))="OK","Renovação","Reprovado")))</f>
        <v/>
      </c>
      <c r="G14" s="194" t="str">
        <f>IF(OR((LARGE(PFa!$G$11:$BD$11,$C14))="",(LARGE(PFa!$G$11:$BD$11,$C14))=0),"",(LARGE(PFa!$G$11:$BD$11,$C14)))</f>
        <v/>
      </c>
      <c r="H14" s="12"/>
      <c r="I14" s="13">
        <f>COUNTIF(PFa!$G$11:$BD$11,(LARGE(PFa!$G$11:$BD$11,$C14)))</f>
        <v>47</v>
      </c>
      <c r="K14" s="196"/>
      <c r="O14" s="196"/>
    </row>
    <row r="15" spans="2:15" s="1" customFormat="1" ht="24" customHeight="1" x14ac:dyDescent="0.25">
      <c r="C15" s="6">
        <f t="shared" si="0"/>
        <v>11</v>
      </c>
      <c r="D15" s="7" t="str">
        <f>IF(G15="","",IF(INDEX(PFa!$G$2:$BD$2,MATCH(G15,PFa!$G$11:$BD$11,0))="","",INDEX(PFa!$G$2:$BD$2,MATCH(G15,PFa!$G$11:$BD$11,0))))</f>
        <v/>
      </c>
      <c r="E15" s="91" t="str">
        <f>IF(G15="","",INDEX(Candidatos!$D:$D,MATCH(D15,Candidatos!$C:$C,0)))</f>
        <v/>
      </c>
      <c r="F15" s="171" t="str">
        <f>IF(D15="","",IF(INDEX(Candidatos!E:E,MATCH(D15,Candidatos!C:C,0))="","",IF(INDEX(Candidatos!R:R,MATCH(D15,Candidatos!C:C,0))="OK","Renovação","Reprovado")))</f>
        <v/>
      </c>
      <c r="G15" s="194" t="str">
        <f>IF(OR((LARGE(PFa!$G$11:$BD$11,$C15))="",(LARGE(PFa!$G$11:$BD$11,$C15))=0),"",(LARGE(PFa!$G$11:$BD$11,$C15)))</f>
        <v/>
      </c>
      <c r="H15" s="12"/>
      <c r="I15" s="13">
        <f>COUNTIF(PFa!$G$11:$BD$11,(LARGE(PFa!$G$11:$BD$11,$C15)))</f>
        <v>47</v>
      </c>
      <c r="K15" s="196"/>
      <c r="O15" s="196"/>
    </row>
    <row r="16" spans="2:15" s="1" customFormat="1" ht="24" customHeight="1" x14ac:dyDescent="0.25">
      <c r="C16" s="6">
        <f t="shared" si="0"/>
        <v>12</v>
      </c>
      <c r="D16" s="7" t="str">
        <f>IF(G16="","",IF(INDEX(PFa!$G$2:$BD$2,MATCH(G16,PFa!$G$11:$BD$11,0))="","",INDEX(PFa!$G$2:$BD$2,MATCH(G16,PFa!$G$11:$BD$11,0))))</f>
        <v/>
      </c>
      <c r="E16" s="91" t="str">
        <f>IF(G16="","",INDEX(Candidatos!$D:$D,MATCH(D16,Candidatos!$C:$C,0)))</f>
        <v/>
      </c>
      <c r="F16" s="171" t="str">
        <f>IF(D16="","",IF(INDEX(Candidatos!E:E,MATCH(D16,Candidatos!C:C,0))="","",IF(INDEX(Candidatos!R:R,MATCH(D16,Candidatos!C:C,0))="OK","Renovação","Reprovado")))</f>
        <v/>
      </c>
      <c r="G16" s="194" t="str">
        <f>IF(OR((LARGE(PFa!$G$11:$BD$11,$C16))="",(LARGE(PFa!$G$11:$BD$11,$C16))=0),"",(LARGE(PFa!$G$11:$BD$11,$C16)))</f>
        <v/>
      </c>
      <c r="H16" s="12"/>
      <c r="I16" s="13">
        <f>COUNTIF(PFa!$G$11:$BD$11,(LARGE(PFa!$G$11:$BD$11,$C16)))</f>
        <v>47</v>
      </c>
      <c r="K16" s="196"/>
      <c r="O16" s="196"/>
    </row>
    <row r="17" spans="3:9" s="1" customFormat="1" ht="24" customHeight="1" x14ac:dyDescent="0.25">
      <c r="C17" s="6">
        <f t="shared" si="0"/>
        <v>13</v>
      </c>
      <c r="D17" s="7" t="str">
        <f>IF(G17="","",IF(INDEX(PFa!$G$2:$BD$2,MATCH(G17,PFa!$G$11:$BD$11,0))="","",INDEX(PFa!$G$2:$BD$2,MATCH(G17,PFa!$G$11:$BD$11,0))))</f>
        <v/>
      </c>
      <c r="E17" s="91" t="str">
        <f>IF(G17="","",INDEX(Candidatos!$D:$D,MATCH(D17,Candidatos!$C:$C,0)))</f>
        <v/>
      </c>
      <c r="F17" s="171" t="str">
        <f>IF(D17="","",IF(INDEX(Candidatos!E:E,MATCH(D17,Candidatos!C:C,0))="","",IF(INDEX(Candidatos!R:R,MATCH(D17,Candidatos!C:C,0))="OK","Renovação","Reprovado")))</f>
        <v/>
      </c>
      <c r="G17" s="194" t="str">
        <f>IF(OR((LARGE(PFa!$G$11:$BD$11,$C17))="",(LARGE(PFa!$G$11:$BD$11,$C17))=0),"",(LARGE(PFa!$G$11:$BD$11,$C17)))</f>
        <v/>
      </c>
      <c r="H17" s="12"/>
      <c r="I17" s="13">
        <f>COUNTIF(PFa!$G$11:$BD$11,(LARGE(PFa!$G$11:$BD$11,$C17)))</f>
        <v>47</v>
      </c>
    </row>
    <row r="18" spans="3:9" s="1" customFormat="1" ht="24" customHeight="1" x14ac:dyDescent="0.25">
      <c r="C18" s="6">
        <f t="shared" si="0"/>
        <v>14</v>
      </c>
      <c r="D18" s="7" t="str">
        <f>IF(G18="","",IF(INDEX(PFa!$G$2:$BD$2,MATCH(G18,PFa!$G$11:$BD$11,0))="","",INDEX(PFa!$G$2:$BD$2,MATCH(G18,PFa!$G$11:$BD$11,0))))</f>
        <v/>
      </c>
      <c r="E18" s="91" t="str">
        <f>IF(G18="","",INDEX(Candidatos!$D:$D,MATCH(D18,Candidatos!$C:$C,0)))</f>
        <v/>
      </c>
      <c r="F18" s="171" t="str">
        <f>IF(D18="","",IF(INDEX(Candidatos!E:E,MATCH(D18,Candidatos!C:C,0))="","",IF(INDEX(Candidatos!R:R,MATCH(D18,Candidatos!C:C,0))="OK","Renovação","Reprovado")))</f>
        <v/>
      </c>
      <c r="G18" s="194" t="str">
        <f>IF(OR((LARGE(PFa!$G$11:$BD$11,$C18))="",(LARGE(PFa!$G$11:$BD$11,$C18))=0),"",(LARGE(PFa!$G$11:$BD$11,$C18)))</f>
        <v/>
      </c>
      <c r="H18" s="12"/>
      <c r="I18" s="13">
        <f>COUNTIF(PFa!$G$11:$BD$11,(LARGE(PFa!$G$11:$BD$11,$C18)))</f>
        <v>47</v>
      </c>
    </row>
    <row r="19" spans="3:9" s="1" customFormat="1" ht="24" customHeight="1" x14ac:dyDescent="0.25">
      <c r="C19" s="6">
        <f t="shared" si="0"/>
        <v>15</v>
      </c>
      <c r="D19" s="7" t="str">
        <f>IF(G19="","",IF(INDEX(PFa!$G$2:$BD$2,MATCH(G19,PFa!$G$11:$BD$11,0))="","",INDEX(PFa!$G$2:$BD$2,MATCH(G19,PFa!$G$11:$BD$11,0))))</f>
        <v/>
      </c>
      <c r="E19" s="91" t="str">
        <f>IF(G19="","",INDEX(Candidatos!$D:$D,MATCH(D19,Candidatos!$C:$C,0)))</f>
        <v/>
      </c>
      <c r="F19" s="171" t="str">
        <f>IF(D19="","",IF(INDEX(Candidatos!E:E,MATCH(D19,Candidatos!C:C,0))="","",IF(INDEX(Candidatos!R:R,MATCH(D19,Candidatos!C:C,0))="OK","Renovação","Reprovado")))</f>
        <v/>
      </c>
      <c r="G19" s="194" t="str">
        <f>IF(OR((LARGE(PFa!$G$11:$BD$11,$C19))="",(LARGE(PFa!$G$11:$BD$11,$C19))=0),"",(LARGE(PFa!$G$11:$BD$11,$C19)))</f>
        <v/>
      </c>
      <c r="H19" s="12"/>
      <c r="I19" s="13">
        <f>COUNTIF(PFa!$G$11:$BD$11,(LARGE(PFa!$G$11:$BD$11,$C19)))</f>
        <v>47</v>
      </c>
    </row>
    <row r="20" spans="3:9" s="1" customFormat="1" ht="24" customHeight="1" x14ac:dyDescent="0.25">
      <c r="C20" s="6">
        <f t="shared" si="0"/>
        <v>16</v>
      </c>
      <c r="D20" s="7" t="str">
        <f>IF(G20="","",IF(INDEX(PFa!$G$2:$BD$2,MATCH(G20,PFa!$G$11:$BD$11,0))="","",INDEX(PFa!$G$2:$BD$2,MATCH(G20,PFa!$G$11:$BD$11,0))))</f>
        <v/>
      </c>
      <c r="E20" s="91" t="str">
        <f>IF(G20="","",INDEX(Candidatos!$D:$D,MATCH(D20,Candidatos!$C:$C,0)))</f>
        <v/>
      </c>
      <c r="F20" s="171" t="str">
        <f>IF(D20="","",IF(INDEX(Candidatos!E:E,MATCH(D20,Candidatos!C:C,0))="","",IF(INDEX(Candidatos!R:R,MATCH(D20,Candidatos!C:C,0))="OK","Renovação","Reprovado")))</f>
        <v/>
      </c>
      <c r="G20" s="194" t="str">
        <f>IF(OR((LARGE(PFa!$G$11:$BD$11,$C20))="",(LARGE(PFa!$G$11:$BD$11,$C20))=0),"",(LARGE(PFa!$G$11:$BD$11,$C20)))</f>
        <v/>
      </c>
      <c r="H20" s="12"/>
      <c r="I20" s="13">
        <f>COUNTIF(PFa!$G$11:$BD$11,(LARGE(PFa!$G$11:$BD$11,$C20)))</f>
        <v>47</v>
      </c>
    </row>
    <row r="21" spans="3:9" s="1" customFormat="1" ht="24" customHeight="1" x14ac:dyDescent="0.25">
      <c r="C21" s="6">
        <f t="shared" si="0"/>
        <v>17</v>
      </c>
      <c r="D21" s="7" t="str">
        <f>IF(G21="","",IF(INDEX(PFa!$G$2:$BD$2,MATCH(G21,PFa!$G$11:$BD$11,0))="","",INDEX(PFa!$G$2:$BD$2,MATCH(G21,PFa!$G$11:$BD$11,0))))</f>
        <v/>
      </c>
      <c r="E21" s="91" t="str">
        <f>IF(G21="","",INDEX(Candidatos!$D:$D,MATCH(D21,Candidatos!$C:$C,0)))</f>
        <v/>
      </c>
      <c r="F21" s="171" t="str">
        <f>IF(D21="","",IF(INDEX(Candidatos!E:E,MATCH(D21,Candidatos!C:C,0))="","",IF(INDEX(Candidatos!R:R,MATCH(D21,Candidatos!C:C,0))="OK","Renovação","Reprovado")))</f>
        <v/>
      </c>
      <c r="G21" s="194" t="str">
        <f>IF(OR((LARGE(PFa!$G$11:$BD$11,$C21))="",(LARGE(PFa!$G$11:$BD$11,$C21))=0),"",(LARGE(PFa!$G$11:$BD$11,$C21)))</f>
        <v/>
      </c>
      <c r="H21" s="12"/>
      <c r="I21" s="13">
        <f>COUNTIF(PFa!$G$11:$BD$11,(LARGE(PFa!$G$11:$BD$11,$C21)))</f>
        <v>47</v>
      </c>
    </row>
    <row r="22" spans="3:9" s="1" customFormat="1" ht="24" customHeight="1" x14ac:dyDescent="0.25">
      <c r="C22" s="6">
        <f t="shared" si="0"/>
        <v>18</v>
      </c>
      <c r="D22" s="7" t="str">
        <f>IF(G22="","",IF(INDEX(PFa!$G$2:$BD$2,MATCH(G22,PFa!$G$11:$BD$11,0))="","",INDEX(PFa!$G$2:$BD$2,MATCH(G22,PFa!$G$11:$BD$11,0))))</f>
        <v/>
      </c>
      <c r="E22" s="91" t="str">
        <f>IF(G22="","",INDEX(Candidatos!$D:$D,MATCH(D22,Candidatos!$C:$C,0)))</f>
        <v/>
      </c>
      <c r="F22" s="171" t="str">
        <f>IF(D22="","",IF(INDEX(Candidatos!E:E,MATCH(D22,Candidatos!C:C,0))="","",IF(INDEX(Candidatos!R:R,MATCH(D22,Candidatos!C:C,0))="OK","Renovação","Reprovado")))</f>
        <v/>
      </c>
      <c r="G22" s="194" t="str">
        <f>IF(OR((LARGE(PFa!$G$11:$BD$11,$C22))="",(LARGE(PFa!$G$11:$BD$11,$C22))=0),"",(LARGE(PFa!$G$11:$BD$11,$C22)))</f>
        <v/>
      </c>
      <c r="H22" s="12"/>
      <c r="I22" s="13">
        <f>COUNTIF(PFa!$G$11:$BD$11,(LARGE(PFa!$G$11:$BD$11,$C22)))</f>
        <v>47</v>
      </c>
    </row>
    <row r="23" spans="3:9" s="1" customFormat="1" ht="24" customHeight="1" x14ac:dyDescent="0.25">
      <c r="C23" s="6">
        <f t="shared" si="0"/>
        <v>19</v>
      </c>
      <c r="D23" s="7" t="str">
        <f>IF(G23="","",IF(INDEX(PFa!$G$2:$BD$2,MATCH(G23,PFa!$G$11:$BD$11,0))="","",INDEX(PFa!$G$2:$BD$2,MATCH(G23,PFa!$G$11:$BD$11,0))))</f>
        <v/>
      </c>
      <c r="E23" s="91" t="str">
        <f>IF(G23="","",INDEX(Candidatos!$D:$D,MATCH(D23,Candidatos!$C:$C,0)))</f>
        <v/>
      </c>
      <c r="F23" s="171" t="str">
        <f>IF(D23="","",IF(INDEX(Candidatos!E:E,MATCH(D23,Candidatos!C:C,0))="","",IF(INDEX(Candidatos!R:R,MATCH(D23,Candidatos!C:C,0))="OK","Renovação","Reprovado")))</f>
        <v/>
      </c>
      <c r="G23" s="194" t="str">
        <f>IF(OR((LARGE(PFa!$G$11:$BD$11,$C23))="",(LARGE(PFa!$G$11:$BD$11,$C23))=0),"",(LARGE(PFa!$G$11:$BD$11,$C23)))</f>
        <v/>
      </c>
      <c r="H23" s="12"/>
      <c r="I23" s="13">
        <f>COUNTIF(PFa!$G$11:$BD$11,(LARGE(PFa!$G$11:$BD$11,$C23)))</f>
        <v>47</v>
      </c>
    </row>
    <row r="24" spans="3:9" s="1" customFormat="1" ht="24" customHeight="1" x14ac:dyDescent="0.3">
      <c r="C24" s="6">
        <f t="shared" si="0"/>
        <v>20</v>
      </c>
      <c r="D24" s="7" t="str">
        <f>IF(G24="","",IF(INDEX(PFa!$G$2:$BD$2,MATCH(G24,PFa!$G$11:$BD$11,0))="","",INDEX(PFa!$G$2:$BD$2,MATCH(G24,PFa!$G$11:$BD$11,0))))</f>
        <v/>
      </c>
      <c r="E24" s="91" t="str">
        <f>IF(G24="","",INDEX(Candidatos!$D:$D,MATCH(D24,Candidatos!$C:$C,0)))</f>
        <v/>
      </c>
      <c r="F24" s="171" t="str">
        <f>IF(D24="","",IF(INDEX(Candidatos!E:E,MATCH(D24,Candidatos!C:C,0))="","",IF(INDEX(Candidatos!R:R,MATCH(D24,Candidatos!C:C,0))="OK","Renovação","Reprovado")))</f>
        <v/>
      </c>
      <c r="G24" s="194" t="str">
        <f>IF(OR((LARGE(PFa!$G$11:$BD$11,$C24))="",(LARGE(PFa!$G$11:$BD$11,$C24))=0),"",(LARGE(PFa!$G$11:$BD$11,$C24)))</f>
        <v/>
      </c>
      <c r="H24" s="12"/>
      <c r="I24" s="13">
        <f>COUNTIF(PFa!$G$11:$BD$11,(LARGE(PFa!$G$11:$BD$11,$C24)))</f>
        <v>47</v>
      </c>
    </row>
    <row r="25" spans="3:9" s="1" customFormat="1" ht="24" customHeight="1" x14ac:dyDescent="0.3">
      <c r="C25" s="6">
        <f t="shared" si="0"/>
        <v>21</v>
      </c>
      <c r="D25" s="7" t="str">
        <f>IF(G25="","",IF(INDEX(PFa!$G$2:$BD$2,MATCH(G25,PFa!$G$11:$BD$11,0))="","",INDEX(PFa!$G$2:$BD$2,MATCH(G25,PFa!$G$11:$BD$11,0))))</f>
        <v/>
      </c>
      <c r="E25" s="91" t="str">
        <f>IF(G25="","",INDEX(Candidatos!$D:$D,MATCH(D25,Candidatos!$C:$C,0)))</f>
        <v/>
      </c>
      <c r="F25" s="171" t="str">
        <f>IF(D25="","",IF(INDEX(Candidatos!E:E,MATCH(D25,Candidatos!C:C,0))="","",IF(INDEX(Candidatos!R:R,MATCH(D25,Candidatos!C:C,0))="OK","Renovação","Reprovado")))</f>
        <v/>
      </c>
      <c r="G25" s="194" t="str">
        <f>IF(OR((LARGE(PFa!$G$11:$BD$11,$C25))="",(LARGE(PFa!$G$11:$BD$11,$C25))=0),"",(LARGE(PFa!$G$11:$BD$11,$C25)))</f>
        <v/>
      </c>
      <c r="H25" s="12"/>
      <c r="I25" s="13">
        <f>COUNTIF(PFa!$G$11:$BD$11,(LARGE(PFa!$G$11:$BD$11,$C25)))</f>
        <v>47</v>
      </c>
    </row>
    <row r="26" spans="3:9" s="1" customFormat="1" ht="24" customHeight="1" x14ac:dyDescent="0.3">
      <c r="C26" s="6">
        <f t="shared" si="0"/>
        <v>22</v>
      </c>
      <c r="D26" s="7" t="str">
        <f>IF(G26="","",IF(INDEX(PFa!$G$2:$BD$2,MATCH(G26,PFa!$G$11:$BD$11,0))="","",INDEX(PFa!$G$2:$BD$2,MATCH(G26,PFa!$G$11:$BD$11,0))))</f>
        <v/>
      </c>
      <c r="E26" s="91" t="str">
        <f>IF(G26="","",INDEX(Candidatos!$D:$D,MATCH(D26,Candidatos!$C:$C,0)))</f>
        <v/>
      </c>
      <c r="F26" s="171" t="str">
        <f>IF(D26="","",IF(INDEX(Candidatos!E:E,MATCH(D26,Candidatos!C:C,0))="","",IF(INDEX(Candidatos!R:R,MATCH(D26,Candidatos!C:C,0))="OK","Renovação","Reprovado")))</f>
        <v/>
      </c>
      <c r="G26" s="194" t="str">
        <f>IF(OR((LARGE(PFa!$G$11:$BD$11,$C26))="",(LARGE(PFa!$G$11:$BD$11,$C26))=0),"",(LARGE(PFa!$G$11:$BD$11,$C26)))</f>
        <v/>
      </c>
      <c r="H26" s="12"/>
      <c r="I26" s="13">
        <f>COUNTIF(PFa!$G$11:$BD$11,(LARGE(PFa!$G$11:$BD$11,$C26)))</f>
        <v>47</v>
      </c>
    </row>
    <row r="27" spans="3:9" s="1" customFormat="1" ht="24" customHeight="1" x14ac:dyDescent="0.25">
      <c r="C27" s="6">
        <f t="shared" si="0"/>
        <v>23</v>
      </c>
      <c r="D27" s="7" t="str">
        <f>IF(G27="","",IF(INDEX(PFa!$G$2:$BD$2,MATCH(G27,PFa!$G$11:$BD$11,0))="","",INDEX(PFa!$G$2:$BD$2,MATCH(G27,PFa!$G$11:$BD$11,0))))</f>
        <v/>
      </c>
      <c r="E27" s="91" t="str">
        <f>IF(G27="","",INDEX(Candidatos!$D:$D,MATCH(D27,Candidatos!$C:$C,0)))</f>
        <v/>
      </c>
      <c r="F27" s="171" t="str">
        <f>IF(D27="","",IF(INDEX(Candidatos!E:E,MATCH(D27,Candidatos!C:C,0))="","",IF(INDEX(Candidatos!R:R,MATCH(D27,Candidatos!C:C,0))="OK","Renovação","Reprovado")))</f>
        <v/>
      </c>
      <c r="G27" s="194" t="str">
        <f>IF(OR((LARGE(PFa!$G$11:$BD$11,$C27))="",(LARGE(PFa!$G$11:$BD$11,$C27))=0),"",(LARGE(PFa!$G$11:$BD$11,$C27)))</f>
        <v/>
      </c>
      <c r="H27" s="12"/>
      <c r="I27" s="13">
        <f>COUNTIF(PFa!$G$11:$BD$11,(LARGE(PFa!$G$11:$BD$11,$C27)))</f>
        <v>47</v>
      </c>
    </row>
    <row r="28" spans="3:9" s="1" customFormat="1" ht="24" customHeight="1" x14ac:dyDescent="0.25">
      <c r="C28" s="6">
        <f t="shared" si="0"/>
        <v>24</v>
      </c>
      <c r="D28" s="7" t="str">
        <f>IF(G28="","",IF(INDEX(PFa!$G$2:$BD$2,MATCH(G28,PFa!$G$11:$BD$11,0))="","",INDEX(PFa!$G$2:$BD$2,MATCH(G28,PFa!$G$11:$BD$11,0))))</f>
        <v/>
      </c>
      <c r="E28" s="91" t="str">
        <f>IF(G28="","",INDEX(Candidatos!$D:$D,MATCH(D28,Candidatos!$C:$C,0)))</f>
        <v/>
      </c>
      <c r="F28" s="171" t="str">
        <f>IF(D28="","",IF(INDEX(Candidatos!E:E,MATCH(D28,Candidatos!C:C,0))="","",IF(INDEX(Candidatos!R:R,MATCH(D28,Candidatos!C:C,0))="OK","Renovação","Reprovado")))</f>
        <v/>
      </c>
      <c r="G28" s="194" t="str">
        <f>IF(OR((LARGE(PFa!$G$11:$BD$11,$C28))="",(LARGE(PFa!$G$11:$BD$11,$C28))=0),"",(LARGE(PFa!$G$11:$BD$11,$C28)))</f>
        <v/>
      </c>
      <c r="H28" s="12"/>
      <c r="I28" s="13">
        <f>COUNTIF(PFa!$G$11:$BD$11,(LARGE(PFa!$G$11:$BD$11,$C28)))</f>
        <v>47</v>
      </c>
    </row>
    <row r="29" spans="3:9" s="1" customFormat="1" ht="24" customHeight="1" x14ac:dyDescent="0.25">
      <c r="C29" s="6">
        <f t="shared" si="0"/>
        <v>25</v>
      </c>
      <c r="D29" s="7" t="str">
        <f>IF(G29="","",IF(INDEX(PFa!$G$2:$BD$2,MATCH(G29,PFa!$G$11:$BD$11,0))="","",INDEX(PFa!$G$2:$BD$2,MATCH(G29,PFa!$G$11:$BD$11,0))))</f>
        <v/>
      </c>
      <c r="E29" s="91" t="str">
        <f>IF(G29="","",INDEX(Candidatos!$D:$D,MATCH(D29,Candidatos!$C:$C,0)))</f>
        <v/>
      </c>
      <c r="F29" s="171" t="str">
        <f>IF(D29="","",IF(INDEX(Candidatos!E:E,MATCH(D29,Candidatos!C:C,0))="","",IF(INDEX(Candidatos!R:R,MATCH(D29,Candidatos!C:C,0))="OK","Renovação","Reprovado")))</f>
        <v/>
      </c>
      <c r="G29" s="194" t="str">
        <f>IF(OR((LARGE(PFa!$G$11:$BD$11,$C29))="",(LARGE(PFa!$G$11:$BD$11,$C29))=0),"",(LARGE(PFa!$G$11:$BD$11,$C29)))</f>
        <v/>
      </c>
      <c r="H29" s="12"/>
      <c r="I29" s="13">
        <f>COUNTIF(PFa!$G$11:$BD$11,(LARGE(PFa!$G$11:$BD$11,$C29)))</f>
        <v>47</v>
      </c>
    </row>
    <row r="30" spans="3:9" s="1" customFormat="1" ht="24" customHeight="1" x14ac:dyDescent="0.25">
      <c r="C30" s="6">
        <f t="shared" si="0"/>
        <v>26</v>
      </c>
      <c r="D30" s="7" t="str">
        <f>IF(G30="","",IF(INDEX(PFa!$G$2:$BD$2,MATCH(G30,PFa!$G$11:$BD$11,0))="","",INDEX(PFa!$G$2:$BD$2,MATCH(G30,PFa!$G$11:$BD$11,0))))</f>
        <v/>
      </c>
      <c r="E30" s="91" t="str">
        <f>IF(G30="","",INDEX(Candidatos!$D:$D,MATCH(D30,Candidatos!$C:$C,0)))</f>
        <v/>
      </c>
      <c r="F30" s="171" t="str">
        <f>IF(D30="","",IF(INDEX(Candidatos!E:E,MATCH(D30,Candidatos!C:C,0))="","",IF(INDEX(Candidatos!R:R,MATCH(D30,Candidatos!C:C,0))="OK","Renovação","Reprovado")))</f>
        <v/>
      </c>
      <c r="G30" s="194" t="str">
        <f>IF(OR((LARGE(PFa!$G$11:$BD$11,$C30))="",(LARGE(PFa!$G$11:$BD$11,$C30))=0),"",(LARGE(PFa!$G$11:$BD$11,$C30)))</f>
        <v/>
      </c>
      <c r="H30" s="12"/>
      <c r="I30" s="13">
        <f>COUNTIF(PFa!$G$11:$BD$11,(LARGE(PFa!$G$11:$BD$11,$C30)))</f>
        <v>47</v>
      </c>
    </row>
    <row r="31" spans="3:9" s="1" customFormat="1" ht="24" customHeight="1" x14ac:dyDescent="0.25">
      <c r="C31" s="6">
        <f t="shared" si="0"/>
        <v>27</v>
      </c>
      <c r="D31" s="7" t="str">
        <f>IF(G31="","",IF(INDEX(PFa!$G$2:$BD$2,MATCH(G31,PFa!$G$11:$BD$11,0))="","",INDEX(PFa!$G$2:$BD$2,MATCH(G31,PFa!$G$11:$BD$11,0))))</f>
        <v/>
      </c>
      <c r="E31" s="91" t="str">
        <f>IF(G31="","",INDEX(Candidatos!$D:$D,MATCH(D31,Candidatos!$C:$C,0)))</f>
        <v/>
      </c>
      <c r="F31" s="171" t="str">
        <f>IF(D31="","",IF(INDEX(Candidatos!E:E,MATCH(D31,Candidatos!C:C,0))="","",IF(INDEX(Candidatos!R:R,MATCH(D31,Candidatos!C:C,0))="OK","Renovação","Reprovado")))</f>
        <v/>
      </c>
      <c r="G31" s="194" t="str">
        <f>IF(OR((LARGE(PFa!$G$11:$BD$11,$C31))="",(LARGE(PFa!$G$11:$BD$11,$C31))=0),"",(LARGE(PFa!$G$11:$BD$11,$C31)))</f>
        <v/>
      </c>
      <c r="H31" s="12"/>
      <c r="I31" s="13">
        <f>COUNTIF(PFa!$G$11:$BD$11,(LARGE(PFa!$G$11:$BD$11,$C31)))</f>
        <v>47</v>
      </c>
    </row>
    <row r="32" spans="3:9" s="1" customFormat="1" ht="24" customHeight="1" x14ac:dyDescent="0.25">
      <c r="C32" s="6">
        <f t="shared" si="0"/>
        <v>28</v>
      </c>
      <c r="D32" s="7" t="str">
        <f>IF(G32="","",IF(INDEX(PFa!$G$2:$BD$2,MATCH(G32,PFa!$G$11:$BD$11,0))="","",INDEX(PFa!$G$2:$BD$2,MATCH(G32,PFa!$G$11:$BD$11,0))))</f>
        <v/>
      </c>
      <c r="E32" s="91" t="str">
        <f>IF(G32="","",INDEX(Candidatos!$D:$D,MATCH(D32,Candidatos!$C:$C,0)))</f>
        <v/>
      </c>
      <c r="F32" s="171" t="str">
        <f>IF(D32="","",IF(INDEX(Candidatos!E:E,MATCH(D32,Candidatos!C:C,0))="","",IF(INDEX(Candidatos!R:R,MATCH(D32,Candidatos!C:C,0))="OK","Renovação","Reprovado")))</f>
        <v/>
      </c>
      <c r="G32" s="194" t="str">
        <f>IF(OR((LARGE(PFa!$G$11:$BD$11,$C32))="",(LARGE(PFa!$G$11:$BD$11,$C32))=0),"",(LARGE(PFa!$G$11:$BD$11,$C32)))</f>
        <v/>
      </c>
      <c r="H32" s="12"/>
      <c r="I32" s="13">
        <f>COUNTIF(PFa!$G$11:$BD$11,(LARGE(PFa!$G$11:$BD$11,$C32)))</f>
        <v>47</v>
      </c>
    </row>
    <row r="33" spans="3:9" s="1" customFormat="1" ht="24" customHeight="1" x14ac:dyDescent="0.25">
      <c r="C33" s="6">
        <f t="shared" si="0"/>
        <v>29</v>
      </c>
      <c r="D33" s="7" t="str">
        <f>IF(G33="","",IF(INDEX(PFa!$G$2:$BD$2,MATCH(G33,PFa!$G$11:$BD$11,0))="","",INDEX(PFa!$G$2:$BD$2,MATCH(G33,PFa!$G$11:$BD$11,0))))</f>
        <v/>
      </c>
      <c r="E33" s="91" t="str">
        <f>IF(G33="","",INDEX(Candidatos!$D:$D,MATCH(D33,Candidatos!$C:$C,0)))</f>
        <v/>
      </c>
      <c r="F33" s="171" t="str">
        <f>IF(D33="","",IF(INDEX(Candidatos!E:E,MATCH(D33,Candidatos!C:C,0))="","",IF(INDEX(Candidatos!R:R,MATCH(D33,Candidatos!C:C,0))="OK","Renovação","Reprovado")))</f>
        <v/>
      </c>
      <c r="G33" s="194" t="str">
        <f>IF(OR((LARGE(PFa!$G$11:$BD$11,$C33))="",(LARGE(PFa!$G$11:$BD$11,$C33))=0),"",(LARGE(PFa!$G$11:$BD$11,$C33)))</f>
        <v/>
      </c>
      <c r="H33" s="12"/>
      <c r="I33" s="13">
        <f>COUNTIF(PFa!$G$11:$BD$11,(LARGE(PFa!$G$11:$BD$11,$C33)))</f>
        <v>47</v>
      </c>
    </row>
    <row r="34" spans="3:9" s="1" customFormat="1" ht="24" customHeight="1" x14ac:dyDescent="0.25">
      <c r="C34" s="6">
        <f t="shared" si="0"/>
        <v>30</v>
      </c>
      <c r="D34" s="7" t="str">
        <f>IF(G34="","",IF(INDEX(PFa!$G$2:$BD$2,MATCH(G34,PFa!$G$11:$BD$11,0))="","",INDEX(PFa!$G$2:$BD$2,MATCH(G34,PFa!$G$11:$BD$11,0))))</f>
        <v/>
      </c>
      <c r="E34" s="91" t="str">
        <f>IF(G34="","",INDEX(Candidatos!$D:$D,MATCH(D34,Candidatos!$C:$C,0)))</f>
        <v/>
      </c>
      <c r="F34" s="171" t="str">
        <f>IF(D34="","",IF(INDEX(Candidatos!E:E,MATCH(D34,Candidatos!C:C,0))="","",IF(INDEX(Candidatos!R:R,MATCH(D34,Candidatos!C:C,0))="OK","Renovação","Reprovado")))</f>
        <v/>
      </c>
      <c r="G34" s="194" t="str">
        <f>IF(OR((LARGE(PFa!$G$11:$BD$11,$C34))="",(LARGE(PFa!$G$11:$BD$11,$C34))=0),"",(LARGE(PFa!$G$11:$BD$11,$C34)))</f>
        <v/>
      </c>
      <c r="H34" s="12"/>
      <c r="I34" s="13">
        <f>COUNTIF(PFa!$G$11:$BD$11,(LARGE(PFa!$G$11:$BD$11,$C34)))</f>
        <v>47</v>
      </c>
    </row>
    <row r="35" spans="3:9" s="1" customFormat="1" ht="24" customHeight="1" x14ac:dyDescent="0.25">
      <c r="C35" s="6">
        <f t="shared" si="0"/>
        <v>31</v>
      </c>
      <c r="D35" s="7" t="str">
        <f>IF(G35="","",IF(INDEX(PFa!$G$2:$BD$2,MATCH(G35,PFa!$G$11:$BD$11,0))="","",INDEX(PFa!$G$2:$BD$2,MATCH(G35,PFa!$G$11:$BD$11,0))))</f>
        <v/>
      </c>
      <c r="E35" s="91" t="str">
        <f>IF(G35="","",INDEX(Candidatos!$D:$D,MATCH(D35,Candidatos!$C:$C,0)))</f>
        <v/>
      </c>
      <c r="F35" s="171" t="str">
        <f>IF(D35="","",IF(INDEX(Candidatos!E:E,MATCH(D35,Candidatos!C:C,0))="","",IF(INDEX(Candidatos!R:R,MATCH(D35,Candidatos!C:C,0))="OK","Renovação","Reprovado")))</f>
        <v/>
      </c>
      <c r="G35" s="194" t="str">
        <f>IF(OR((LARGE(PFa!$G$11:$BD$11,$C35))="",(LARGE(PFa!$G$11:$BD$11,$C35))=0),"",(LARGE(PFa!$G$11:$BD$11,$C35)))</f>
        <v/>
      </c>
      <c r="H35" s="12"/>
      <c r="I35" s="13">
        <f>COUNTIF(PFa!$G$11:$BD$11,(LARGE(PFa!$G$11:$BD$11,$C35)))</f>
        <v>47</v>
      </c>
    </row>
    <row r="36" spans="3:9" s="1" customFormat="1" ht="24" customHeight="1" x14ac:dyDescent="0.25">
      <c r="C36" s="6">
        <f t="shared" si="0"/>
        <v>32</v>
      </c>
      <c r="D36" s="7" t="str">
        <f>IF(G36="","",IF(INDEX(PFa!$G$2:$BD$2,MATCH(G36,PFa!$G$11:$BD$11,0))="","",INDEX(PFa!$G$2:$BD$2,MATCH(G36,PFa!$G$11:$BD$11,0))))</f>
        <v/>
      </c>
      <c r="E36" s="91" t="str">
        <f>IF(G36="","",INDEX(Candidatos!$D:$D,MATCH(D36,Candidatos!$C:$C,0)))</f>
        <v/>
      </c>
      <c r="F36" s="171" t="str">
        <f>IF(D36="","",IF(INDEX(Candidatos!E:E,MATCH(D36,Candidatos!C:C,0))="","",IF(INDEX(Candidatos!R:R,MATCH(D36,Candidatos!C:C,0))="OK","Renovação","Reprovado")))</f>
        <v/>
      </c>
      <c r="G36" s="194" t="str">
        <f>IF(OR((LARGE(PFa!$G$11:$BD$11,$C36))="",(LARGE(PFa!$G$11:$BD$11,$C36))=0),"",(LARGE(PFa!$G$11:$BD$11,$C36)))</f>
        <v/>
      </c>
      <c r="H36" s="12"/>
      <c r="I36" s="13">
        <f>COUNTIF(PFa!$G$11:$BD$11,(LARGE(PFa!$G$11:$BD$11,$C36)))</f>
        <v>47</v>
      </c>
    </row>
    <row r="37" spans="3:9" s="1" customFormat="1" ht="24" customHeight="1" x14ac:dyDescent="0.25">
      <c r="C37" s="6">
        <f t="shared" si="0"/>
        <v>33</v>
      </c>
      <c r="D37" s="7" t="str">
        <f>IF(G37="","",IF(INDEX(PFa!$G$2:$BD$2,MATCH(G37,PFa!$G$11:$BD$11,0))="","",INDEX(PFa!$G$2:$BD$2,MATCH(G37,PFa!$G$11:$BD$11,0))))</f>
        <v/>
      </c>
      <c r="E37" s="91" t="str">
        <f>IF(G37="","",INDEX(Candidatos!$D:$D,MATCH(D37,Candidatos!$C:$C,0)))</f>
        <v/>
      </c>
      <c r="F37" s="171" t="str">
        <f>IF(D37="","",IF(INDEX(Candidatos!E:E,MATCH(D37,Candidatos!C:C,0))="","",IF(INDEX(Candidatos!R:R,MATCH(D37,Candidatos!C:C,0))="OK","Renovação","Reprovado")))</f>
        <v/>
      </c>
      <c r="G37" s="194" t="str">
        <f>IF(OR((LARGE(PFa!$G$11:$BD$11,$C37))="",(LARGE(PFa!$G$11:$BD$11,$C37))=0),"",(LARGE(PFa!$G$11:$BD$11,$C37)))</f>
        <v/>
      </c>
      <c r="H37" s="12"/>
      <c r="I37" s="13">
        <f>COUNTIF(PFa!$G$11:$BD$11,(LARGE(PFa!$G$11:$BD$11,$C37)))</f>
        <v>47</v>
      </c>
    </row>
    <row r="38" spans="3:9" s="1" customFormat="1" ht="24" customHeight="1" x14ac:dyDescent="0.25">
      <c r="C38" s="6">
        <f t="shared" si="0"/>
        <v>34</v>
      </c>
      <c r="D38" s="7" t="str">
        <f>IF(G38="","",IF(INDEX(PFa!$G$2:$BD$2,MATCH(G38,PFa!$G$11:$BD$11,0))="","",INDEX(PFa!$G$2:$BD$2,MATCH(G38,PFa!$G$11:$BD$11,0))))</f>
        <v/>
      </c>
      <c r="E38" s="91" t="str">
        <f>IF(G38="","",INDEX(Candidatos!$D:$D,MATCH(D38,Candidatos!$C:$C,0)))</f>
        <v/>
      </c>
      <c r="F38" s="171" t="str">
        <f>IF(D38="","",IF(INDEX(Candidatos!E:E,MATCH(D38,Candidatos!C:C,0))="","",IF(INDEX(Candidatos!R:R,MATCH(D38,Candidatos!C:C,0))="OK","Renovação","Reprovado")))</f>
        <v/>
      </c>
      <c r="G38" s="194" t="str">
        <f>IF(OR((LARGE(PFa!$G$11:$BD$11,$C38))="",(LARGE(PFa!$G$11:$BD$11,$C38))=0),"",(LARGE(PFa!$G$11:$BD$11,$C38)))</f>
        <v/>
      </c>
      <c r="H38" s="12"/>
      <c r="I38" s="13">
        <f>COUNTIF(PFa!$G$11:$BD$11,(LARGE(PFa!$G$11:$BD$11,$C38)))</f>
        <v>47</v>
      </c>
    </row>
    <row r="39" spans="3:9" s="1" customFormat="1" ht="24" customHeight="1" x14ac:dyDescent="0.25">
      <c r="C39" s="6">
        <f t="shared" si="0"/>
        <v>35</v>
      </c>
      <c r="D39" s="7" t="str">
        <f>IF(G39="","",IF(INDEX(PFa!$G$2:$BD$2,MATCH(G39,PFa!$G$11:$BD$11,0))="","",INDEX(PFa!$G$2:$BD$2,MATCH(G39,PFa!$G$11:$BD$11,0))))</f>
        <v/>
      </c>
      <c r="E39" s="91" t="str">
        <f>IF(G39="","",INDEX(Candidatos!$D:$D,MATCH(D39,Candidatos!$C:$C,0)))</f>
        <v/>
      </c>
      <c r="F39" s="171" t="str">
        <f>IF(D39="","",IF(INDEX(Candidatos!E:E,MATCH(D39,Candidatos!C:C,0))="","",IF(INDEX(Candidatos!R:R,MATCH(D39,Candidatos!C:C,0))="OK","Renovação","Reprovado")))</f>
        <v/>
      </c>
      <c r="G39" s="194" t="str">
        <f>IF(OR((LARGE(PFa!$G$11:$BD$11,$C39))="",(LARGE(PFa!$G$11:$BD$11,$C39))=0),"",(LARGE(PFa!$G$11:$BD$11,$C39)))</f>
        <v/>
      </c>
      <c r="H39" s="12"/>
      <c r="I39" s="13">
        <f>COUNTIF(PFa!$G$11:$BD$11,(LARGE(PFa!$G$11:$BD$11,$C39)))</f>
        <v>47</v>
      </c>
    </row>
    <row r="40" spans="3:9" s="1" customFormat="1" ht="24" customHeight="1" x14ac:dyDescent="0.25">
      <c r="C40" s="6">
        <f t="shared" si="0"/>
        <v>36</v>
      </c>
      <c r="D40" s="7" t="str">
        <f>IF(G40="","",IF(INDEX(PFa!$G$2:$BD$2,MATCH(G40,PFa!$G$11:$BD$11,0))="","",INDEX(PFa!$G$2:$BD$2,MATCH(G40,PFa!$G$11:$BD$11,0))))</f>
        <v/>
      </c>
      <c r="E40" s="91" t="str">
        <f>IF(G40="","",INDEX(Candidatos!$D:$D,MATCH(D40,Candidatos!$C:$C,0)))</f>
        <v/>
      </c>
      <c r="F40" s="171" t="str">
        <f>IF(D40="","",IF(INDEX(Candidatos!E:E,MATCH(D40,Candidatos!C:C,0))="","",IF(INDEX(Candidatos!R:R,MATCH(D40,Candidatos!C:C,0))="OK","Renovação","Reprovado")))</f>
        <v/>
      </c>
      <c r="G40" s="194" t="str">
        <f>IF(OR((LARGE(PFa!$G$11:$BD$11,$C40))="",(LARGE(PFa!$G$11:$BD$11,$C40))=0),"",(LARGE(PFa!$G$11:$BD$11,$C40)))</f>
        <v/>
      </c>
      <c r="H40" s="12"/>
      <c r="I40" s="13">
        <f>COUNTIF(PFa!$G$11:$BD$11,(LARGE(PFa!$G$11:$BD$11,$C40)))</f>
        <v>47</v>
      </c>
    </row>
    <row r="41" spans="3:9" s="1" customFormat="1" ht="24" customHeight="1" x14ac:dyDescent="0.25">
      <c r="C41" s="6">
        <f t="shared" si="0"/>
        <v>37</v>
      </c>
      <c r="D41" s="7" t="str">
        <f>IF(G41="","",IF(INDEX(PFa!$G$2:$BD$2,MATCH(G41,PFa!$G$11:$BD$11,0))="","",INDEX(PFa!$G$2:$BD$2,MATCH(G41,PFa!$G$11:$BD$11,0))))</f>
        <v/>
      </c>
      <c r="E41" s="91" t="str">
        <f>IF(G41="","",INDEX(Candidatos!$D:$D,MATCH(D41,Candidatos!$C:$C,0)))</f>
        <v/>
      </c>
      <c r="F41" s="171" t="str">
        <f>IF(D41="","",IF(INDEX(Candidatos!E:E,MATCH(D41,Candidatos!C:C,0))="","",IF(INDEX(Candidatos!R:R,MATCH(D41,Candidatos!C:C,0))="OK","Renovação","Reprovado")))</f>
        <v/>
      </c>
      <c r="G41" s="194" t="str">
        <f>IF(OR((LARGE(PFa!$G$11:$BD$11,$C41))="",(LARGE(PFa!$G$11:$BD$11,$C41))=0),"",(LARGE(PFa!$G$11:$BD$11,$C41)))</f>
        <v/>
      </c>
      <c r="H41" s="12"/>
      <c r="I41" s="13">
        <f>COUNTIF(PFa!$G$11:$BD$11,(LARGE(PFa!$G$11:$BD$11,$C41)))</f>
        <v>47</v>
      </c>
    </row>
    <row r="42" spans="3:9" s="1" customFormat="1" ht="24" customHeight="1" x14ac:dyDescent="0.25">
      <c r="C42" s="6">
        <f t="shared" si="0"/>
        <v>38</v>
      </c>
      <c r="D42" s="7" t="str">
        <f>IF(G42="","",IF(INDEX(PFa!$G$2:$BD$2,MATCH(G42,PFa!$G$11:$BD$11,0))="","",INDEX(PFa!$G$2:$BD$2,MATCH(G42,PFa!$G$11:$BD$11,0))))</f>
        <v/>
      </c>
      <c r="E42" s="91" t="str">
        <f>IF(G42="","",INDEX(Candidatos!$D:$D,MATCH(D42,Candidatos!$C:$C,0)))</f>
        <v/>
      </c>
      <c r="F42" s="171" t="str">
        <f>IF(D42="","",IF(INDEX(Candidatos!E:E,MATCH(D42,Candidatos!C:C,0))="","",IF(INDEX(Candidatos!R:R,MATCH(D42,Candidatos!C:C,0))="OK","Renovação","Reprovado")))</f>
        <v/>
      </c>
      <c r="G42" s="194" t="str">
        <f>IF(OR((LARGE(PFa!$G$11:$BD$11,$C42))="",(LARGE(PFa!$G$11:$BD$11,$C42))=0),"",(LARGE(PFa!$G$11:$BD$11,$C42)))</f>
        <v/>
      </c>
      <c r="H42" s="12"/>
      <c r="I42" s="13">
        <f>COUNTIF(PFa!$G$11:$BD$11,(LARGE(PFa!$G$11:$BD$11,$C42)))</f>
        <v>47</v>
      </c>
    </row>
    <row r="43" spans="3:9" s="1" customFormat="1" ht="24" customHeight="1" x14ac:dyDescent="0.25">
      <c r="C43" s="6">
        <f t="shared" si="0"/>
        <v>39</v>
      </c>
      <c r="D43" s="7" t="str">
        <f>IF(G43="","",IF(INDEX(PFa!$G$2:$BD$2,MATCH(G43,PFa!$G$11:$BD$11,0))="","",INDEX(PFa!$G$2:$BD$2,MATCH(G43,PFa!$G$11:$BD$11,0))))</f>
        <v/>
      </c>
      <c r="E43" s="91" t="str">
        <f>IF(G43="","",INDEX(Candidatos!$D:$D,MATCH(D43,Candidatos!$C:$C,0)))</f>
        <v/>
      </c>
      <c r="F43" s="171" t="str">
        <f>IF(D43="","",IF(INDEX(Candidatos!E:E,MATCH(D43,Candidatos!C:C,0))="","",IF(INDEX(Candidatos!R:R,MATCH(D43,Candidatos!C:C,0))="OK","Renovação","Reprovado")))</f>
        <v/>
      </c>
      <c r="G43" s="194" t="str">
        <f>IF(OR((LARGE(PFa!$G$11:$BD$11,$C43))="",(LARGE(PFa!$G$11:$BD$11,$C43))=0),"",(LARGE(PFa!$G$11:$BD$11,$C43)))</f>
        <v/>
      </c>
      <c r="H43" s="12"/>
      <c r="I43" s="13">
        <f>COUNTIF(PFa!$G$11:$BD$11,(LARGE(PFa!$G$11:$BD$11,$C43)))</f>
        <v>47</v>
      </c>
    </row>
    <row r="44" spans="3:9" s="1" customFormat="1" ht="24" customHeight="1" x14ac:dyDescent="0.25">
      <c r="C44" s="6">
        <f t="shared" si="0"/>
        <v>40</v>
      </c>
      <c r="D44" s="7" t="str">
        <f>IF(G44="","",IF(INDEX(PFa!$G$2:$BD$2,MATCH(G44,PFa!$G$11:$BD$11,0))="","",INDEX(PFa!$G$2:$BD$2,MATCH(G44,PFa!$G$11:$BD$11,0))))</f>
        <v/>
      </c>
      <c r="E44" s="91" t="str">
        <f>IF(G44="","",INDEX(Candidatos!$D:$D,MATCH(D44,Candidatos!$C:$C,0)))</f>
        <v/>
      </c>
      <c r="F44" s="171" t="str">
        <f>IF(D44="","",IF(INDEX(Candidatos!E:E,MATCH(D44,Candidatos!C:C,0))="","",IF(INDEX(Candidatos!R:R,MATCH(D44,Candidatos!C:C,0))="OK","Renovação","Reprovado")))</f>
        <v/>
      </c>
      <c r="G44" s="194" t="str">
        <f>IF(OR((LARGE(PFa!$G$11:$BD$11,$C44))="",(LARGE(PFa!$G$11:$BD$11,$C44))=0),"",(LARGE(PFa!$G$11:$BD$11,$C44)))</f>
        <v/>
      </c>
      <c r="H44" s="12"/>
      <c r="I44" s="13">
        <f>COUNTIF(PFa!$G$11:$BD$11,(LARGE(PFa!$G$11:$BD$11,$C44)))</f>
        <v>47</v>
      </c>
    </row>
    <row r="45" spans="3:9" s="1" customFormat="1" ht="24" customHeight="1" x14ac:dyDescent="0.25">
      <c r="C45" s="6">
        <f t="shared" si="0"/>
        <v>41</v>
      </c>
      <c r="D45" s="7" t="str">
        <f>IF(G45="","",IF(INDEX(PFa!$G$2:$BD$2,MATCH(G45,PFa!$G$11:$BD$11,0))="","",INDEX(PFa!$G$2:$BD$2,MATCH(G45,PFa!$G$11:$BD$11,0))))</f>
        <v/>
      </c>
      <c r="E45" s="91" t="str">
        <f>IF(G45="","",INDEX(Candidatos!$D:$D,MATCH(D45,Candidatos!$C:$C,0)))</f>
        <v/>
      </c>
      <c r="F45" s="171" t="str">
        <f>IF(D45="","",IF(INDEX(Candidatos!E:E,MATCH(D45,Candidatos!C:C,0))="","",IF(INDEX(Candidatos!R:R,MATCH(D45,Candidatos!C:C,0))="OK","Renovação","Reprovado")))</f>
        <v/>
      </c>
      <c r="G45" s="194" t="str">
        <f>IF(OR((LARGE(PFa!$G$11:$BD$11,$C45))="",(LARGE(PFa!$G$11:$BD$11,$C45))=0),"",(LARGE(PFa!$G$11:$BD$11,$C45)))</f>
        <v/>
      </c>
      <c r="H45" s="12"/>
      <c r="I45" s="13">
        <f>COUNTIF(PFa!$G$11:$BD$11,(LARGE(PFa!$G$11:$BD$11,$C45)))</f>
        <v>47</v>
      </c>
    </row>
    <row r="46" spans="3:9" s="1" customFormat="1" ht="24" customHeight="1" x14ac:dyDescent="0.25">
      <c r="C46" s="6">
        <f t="shared" si="0"/>
        <v>42</v>
      </c>
      <c r="D46" s="7" t="str">
        <f>IF(G46="","",IF(INDEX(PFa!$G$2:$BD$2,MATCH(G46,PFa!$G$11:$BD$11,0))="","",INDEX(PFa!$G$2:$BD$2,MATCH(G46,PFa!$G$11:$BD$11,0))))</f>
        <v/>
      </c>
      <c r="E46" s="91" t="str">
        <f>IF(G46="","",INDEX(Candidatos!$D:$D,MATCH(D46,Candidatos!$C:$C,0)))</f>
        <v/>
      </c>
      <c r="F46" s="171" t="str">
        <f>IF(D46="","",IF(INDEX(Candidatos!E:E,MATCH(D46,Candidatos!C:C,0))="","",IF(INDEX(Candidatos!R:R,MATCH(D46,Candidatos!C:C,0))="OK","Renovação","Reprovado")))</f>
        <v/>
      </c>
      <c r="G46" s="194" t="str">
        <f>IF(OR((LARGE(PFa!$G$11:$BD$11,$C46))="",(LARGE(PFa!$G$11:$BD$11,$C46))=0),"",(LARGE(PFa!$G$11:$BD$11,$C46)))</f>
        <v/>
      </c>
      <c r="H46" s="12"/>
      <c r="I46" s="13">
        <f>COUNTIF(PFa!$G$11:$BD$11,(LARGE(PFa!$G$11:$BD$11,$C46)))</f>
        <v>47</v>
      </c>
    </row>
    <row r="47" spans="3:9" s="1" customFormat="1" ht="24" customHeight="1" x14ac:dyDescent="0.25">
      <c r="C47" s="6">
        <f t="shared" si="0"/>
        <v>43</v>
      </c>
      <c r="D47" s="7" t="str">
        <f>IF(G47="","",IF(INDEX(PFa!$G$2:$BD$2,MATCH(G47,PFa!$G$11:$BD$11,0))="","",INDEX(PFa!$G$2:$BD$2,MATCH(G47,PFa!$G$11:$BD$11,0))))</f>
        <v/>
      </c>
      <c r="E47" s="91" t="str">
        <f>IF(G47="","",INDEX(Candidatos!$D:$D,MATCH(D47,Candidatos!$C:$C,0)))</f>
        <v/>
      </c>
      <c r="F47" s="171" t="str">
        <f>IF(D47="","",IF(INDEX(Candidatos!E:E,MATCH(D47,Candidatos!C:C,0))="","",IF(INDEX(Candidatos!R:R,MATCH(D47,Candidatos!C:C,0))="OK","Renovação","Reprovado")))</f>
        <v/>
      </c>
      <c r="G47" s="194" t="str">
        <f>IF(OR((LARGE(PFa!$G$11:$BD$11,$C47))="",(LARGE(PFa!$G$11:$BD$11,$C47))=0),"",(LARGE(PFa!$G$11:$BD$11,$C47)))</f>
        <v/>
      </c>
      <c r="H47" s="12"/>
      <c r="I47" s="13">
        <f>COUNTIF(PFa!$G$11:$BD$11,(LARGE(PFa!$G$11:$BD$11,$C47)))</f>
        <v>47</v>
      </c>
    </row>
    <row r="48" spans="3:9" s="1" customFormat="1" ht="24" customHeight="1" x14ac:dyDescent="0.25">
      <c r="C48" s="6">
        <f t="shared" si="0"/>
        <v>44</v>
      </c>
      <c r="D48" s="7" t="str">
        <f>IF(G48="","",IF(INDEX(PFa!$G$2:$BD$2,MATCH(G48,PFa!$G$11:$BD$11,0))="","",INDEX(PFa!$G$2:$BD$2,MATCH(G48,PFa!$G$11:$BD$11,0))))</f>
        <v/>
      </c>
      <c r="E48" s="91" t="str">
        <f>IF(G48="","",INDEX(Candidatos!$D:$D,MATCH(D48,Candidatos!$C:$C,0)))</f>
        <v/>
      </c>
      <c r="F48" s="171" t="str">
        <f>IF(D48="","",IF(INDEX(Candidatos!E:E,MATCH(D48,Candidatos!C:C,0))="","",IF(INDEX(Candidatos!R:R,MATCH(D48,Candidatos!C:C,0))="OK","Renovação","Reprovado")))</f>
        <v/>
      </c>
      <c r="G48" s="194" t="str">
        <f>IF(OR((LARGE(PFa!$G$11:$BD$11,$C48))="",(LARGE(PFa!$G$11:$BD$11,$C48))=0),"",(LARGE(PFa!$G$11:$BD$11,$C48)))</f>
        <v/>
      </c>
      <c r="H48" s="12"/>
      <c r="I48" s="13">
        <f>COUNTIF(PFa!$G$11:$BD$11,(LARGE(PFa!$G$11:$BD$11,$C48)))</f>
        <v>47</v>
      </c>
    </row>
    <row r="49" spans="2:9" s="1" customFormat="1" ht="24" customHeight="1" x14ac:dyDescent="0.25">
      <c r="C49" s="6">
        <f t="shared" si="0"/>
        <v>45</v>
      </c>
      <c r="D49" s="7" t="str">
        <f>IF(G49="","",IF(INDEX(PFa!$G$2:$BD$2,MATCH(G49,PFa!$G$11:$BD$11,0))="","",INDEX(PFa!$G$2:$BD$2,MATCH(G49,PFa!$G$11:$BD$11,0))))</f>
        <v/>
      </c>
      <c r="E49" s="91" t="str">
        <f>IF(G49="","",INDEX(Candidatos!$D:$D,MATCH(D49,Candidatos!$C:$C,0)))</f>
        <v/>
      </c>
      <c r="F49" s="171" t="str">
        <f>IF(D49="","",IF(INDEX(Candidatos!E:E,MATCH(D49,Candidatos!C:C,0))="","",IF(INDEX(Candidatos!R:R,MATCH(D49,Candidatos!C:C,0))="OK","Renovação","Reprovado")))</f>
        <v/>
      </c>
      <c r="G49" s="194" t="str">
        <f>IF(OR((LARGE(PFa!$G$11:$BD$11,$C49))="",(LARGE(PFa!$G$11:$BD$11,$C49))=0),"",(LARGE(PFa!$G$11:$BD$11,$C49)))</f>
        <v/>
      </c>
      <c r="H49" s="12"/>
      <c r="I49" s="13">
        <f>COUNTIF(PFa!$G$11:$BD$11,(LARGE(PFa!$G$11:$BD$11,$C49)))</f>
        <v>47</v>
      </c>
    </row>
    <row r="50" spans="2:9" s="1" customFormat="1" ht="24" customHeight="1" x14ac:dyDescent="0.25">
      <c r="C50" s="6">
        <f t="shared" si="0"/>
        <v>46</v>
      </c>
      <c r="D50" s="7" t="str">
        <f>IF(G50="","",IF(INDEX(PFa!$G$2:$BD$2,MATCH(G50,PFa!$G$11:$BD$11,0))="","",INDEX(PFa!$G$2:$BD$2,MATCH(G50,PFa!$G$11:$BD$11,0))))</f>
        <v/>
      </c>
      <c r="E50" s="91" t="str">
        <f>IF(G50="","",INDEX(Candidatos!$D:$D,MATCH(D50,Candidatos!$C:$C,0)))</f>
        <v/>
      </c>
      <c r="F50" s="171" t="str">
        <f>IF(D50="","",IF(INDEX(Candidatos!E:E,MATCH(D50,Candidatos!C:C,0))="","",IF(INDEX(Candidatos!R:R,MATCH(D50,Candidatos!C:C,0))="OK","Renovação","Reprovado")))</f>
        <v/>
      </c>
      <c r="G50" s="194" t="str">
        <f>IF(OR((LARGE(PFa!$G$11:$BD$11,$C50))="",(LARGE(PFa!$G$11:$BD$11,$C50))=0),"",(LARGE(PFa!$G$11:$BD$11,$C50)))</f>
        <v/>
      </c>
      <c r="H50" s="12"/>
      <c r="I50" s="13">
        <f>COUNTIF(PFa!$G$11:$BD$11,(LARGE(PFa!$G$11:$BD$11,$C50)))</f>
        <v>47</v>
      </c>
    </row>
    <row r="51" spans="2:9" s="1" customFormat="1" ht="24" customHeight="1" x14ac:dyDescent="0.25">
      <c r="C51" s="6">
        <f t="shared" si="0"/>
        <v>47</v>
      </c>
      <c r="D51" s="7" t="str">
        <f>IF(G51="","",IF(INDEX(PFa!$G$2:$BD$2,MATCH(G51,PFa!$G$11:$BD$11,0))="","",INDEX(PFa!$G$2:$BD$2,MATCH(G51,PFa!$G$11:$BD$11,0))))</f>
        <v/>
      </c>
      <c r="E51" s="91" t="str">
        <f>IF(G51="","",INDEX(Candidatos!$D:$D,MATCH(D51,Candidatos!$C:$C,0)))</f>
        <v/>
      </c>
      <c r="F51" s="171" t="str">
        <f>IF(D51="","",IF(INDEX(Candidatos!E:E,MATCH(D51,Candidatos!C:C,0))="","",IF(INDEX(Candidatos!R:R,MATCH(D51,Candidatos!C:C,0))="OK","Renovação","Reprovado")))</f>
        <v/>
      </c>
      <c r="G51" s="194" t="str">
        <f>IF(OR((LARGE(PFa!$G$11:$BD$11,$C51))="",(LARGE(PFa!$G$11:$BD$11,$C51))=0),"",(LARGE(PFa!$G$11:$BD$11,$C51)))</f>
        <v/>
      </c>
      <c r="H51" s="12"/>
      <c r="I51" s="13">
        <f>COUNTIF(PFa!$G$11:$BD$11,(LARGE(PFa!$G$11:$BD$11,$C51)))</f>
        <v>47</v>
      </c>
    </row>
    <row r="52" spans="2:9" s="1" customFormat="1" ht="24" customHeight="1" x14ac:dyDescent="0.25">
      <c r="C52" s="6">
        <f t="shared" si="0"/>
        <v>48</v>
      </c>
      <c r="D52" s="7" t="str">
        <f>IF(G52="","",IF(INDEX(PFa!$G$2:$BD$2,MATCH(G52,PFa!$G$11:$BD$11,0))="","",INDEX(PFa!$G$2:$BD$2,MATCH(G52,PFa!$G$11:$BD$11,0))))</f>
        <v/>
      </c>
      <c r="E52" s="91" t="str">
        <f>IF(G52="","",INDEX(Candidatos!$D:$D,MATCH(D52,Candidatos!$C:$C,0)))</f>
        <v/>
      </c>
      <c r="F52" s="171" t="str">
        <f>IF(D52="","",IF(INDEX(Candidatos!E:E,MATCH(D52,Candidatos!C:C,0))="","",IF(INDEX(Candidatos!R:R,MATCH(D52,Candidatos!C:C,0))="OK","Renovação","Reprovado")))</f>
        <v/>
      </c>
      <c r="G52" s="194" t="str">
        <f>IF(OR((LARGE(PFa!$G$11:$BD$11,$C52))="",(LARGE(PFa!$G$11:$BD$11,$C52))=0),"",(LARGE(PFa!$G$11:$BD$11,$C52)))</f>
        <v/>
      </c>
      <c r="H52" s="12"/>
      <c r="I52" s="13">
        <f>COUNTIF(PFa!$G$11:$BD$11,(LARGE(PFa!$G$11:$BD$11,$C52)))</f>
        <v>47</v>
      </c>
    </row>
    <row r="53" spans="2:9" s="1" customFormat="1" ht="24" customHeight="1" x14ac:dyDescent="0.25">
      <c r="C53" s="6">
        <f t="shared" si="0"/>
        <v>49</v>
      </c>
      <c r="D53" s="7" t="str">
        <f>IF(G53="","",IF(INDEX(PFa!$G$2:$BD$2,MATCH(G53,PFa!$G$11:$BD$11,0))="","",INDEX(PFa!$G$2:$BD$2,MATCH(G53,PFa!$G$11:$BD$11,0))))</f>
        <v/>
      </c>
      <c r="E53" s="91" t="str">
        <f>IF(G53="","",INDEX(Candidatos!$D:$D,MATCH(D53,Candidatos!$C:$C,0)))</f>
        <v/>
      </c>
      <c r="F53" s="171" t="str">
        <f>IF(D53="","",IF(INDEX(Candidatos!E:E,MATCH(D53,Candidatos!C:C,0))="","",IF(INDEX(Candidatos!R:R,MATCH(D53,Candidatos!C:C,0))="OK","Renovação","Reprovado")))</f>
        <v/>
      </c>
      <c r="G53" s="194" t="str">
        <f>IF(OR((LARGE(PFa!$G$11:$BD$11,$C53))="",(LARGE(PFa!$G$11:$BD$11,$C53))=0),"",(LARGE(PFa!$G$11:$BD$11,$C53)))</f>
        <v/>
      </c>
      <c r="H53" s="12"/>
      <c r="I53" s="13">
        <f>COUNTIF(PFa!$G$11:$BD$11,(LARGE(PFa!$G$11:$BD$11,$C53)))</f>
        <v>47</v>
      </c>
    </row>
    <row r="54" spans="2:9" ht="24" customHeight="1" x14ac:dyDescent="0.25">
      <c r="C54" s="8">
        <f t="shared" si="0"/>
        <v>50</v>
      </c>
      <c r="D54" s="11" t="str">
        <f>IF(G54="","",IF(INDEX(PFa!$G$2:$BD$2,MATCH(G54,PFa!$G$11:$BD$11,0))="","",INDEX(PFa!$G$2:$BD$2,MATCH(G54,PFa!$G$11:$BD$11,0))))</f>
        <v/>
      </c>
      <c r="E54" s="92" t="str">
        <f>IF(G54="","",INDEX(Candidatos!$D:$D,MATCH(D54,Candidatos!$C:$C,0)))</f>
        <v/>
      </c>
      <c r="F54" s="172" t="str">
        <f>IF(D54="","",IF(INDEX(Candidatos!E:E,MATCH(D54,Candidatos!C:C,0))="","",IF(INDEX(Candidatos!R:R,MATCH(D54,Candidatos!C:C,0))="OK","Renovação","Reprovado")))</f>
        <v/>
      </c>
      <c r="G54" s="195" t="str">
        <f>IF(OR((LARGE(PFa!$G$11:$BD$11,$C54))="",(LARGE(PFa!$G$11:$BD$11,$C54))=0),"",(LARGE(PFa!$G$11:$BD$11,$C54)))</f>
        <v/>
      </c>
      <c r="H54" s="14"/>
      <c r="I54" s="15">
        <f>COUNTIF(PFa!$G$11:$BD$11,(LARGE(PFa!$G$11:$BD$11,$C54)))</f>
        <v>47</v>
      </c>
    </row>
    <row r="55" spans="2:9" ht="8.25" customHeight="1" x14ac:dyDescent="0.25"/>
    <row r="57" spans="2:9" x14ac:dyDescent="0.25">
      <c r="B57" s="2"/>
      <c r="D57" s="2"/>
      <c r="E57" s="14"/>
      <c r="F57" s="14"/>
    </row>
    <row r="58" spans="2:9" x14ac:dyDescent="0.25">
      <c r="B58" s="2"/>
      <c r="D58" s="2"/>
      <c r="E58" s="14"/>
      <c r="F58" s="14"/>
    </row>
    <row r="59" spans="2:9" x14ac:dyDescent="0.25">
      <c r="B59" s="2"/>
      <c r="D59" s="2"/>
      <c r="E59" s="14"/>
      <c r="F59" s="14"/>
    </row>
    <row r="60" spans="2:9" x14ac:dyDescent="0.25">
      <c r="B60" s="2"/>
      <c r="D60" s="2"/>
      <c r="E60" s="14"/>
      <c r="F60" s="14"/>
    </row>
    <row r="61" spans="2:9" x14ac:dyDescent="0.25">
      <c r="B61" s="2"/>
      <c r="D61" s="2"/>
      <c r="E61" s="14"/>
      <c r="F61" s="14"/>
    </row>
  </sheetData>
  <sheetProtection sheet="1" objects="1" scenarios="1"/>
  <autoFilter ref="C4:G54"/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84"/>
  <sheetViews>
    <sheetView view="pageBreakPreview" zoomScale="85" zoomScaleNormal="100" zoomScaleSheetLayoutView="85" workbookViewId="0">
      <selection activeCell="E31" sqref="E31"/>
    </sheetView>
  </sheetViews>
  <sheetFormatPr defaultColWidth="9.140625" defaultRowHeight="15" outlineLevelRow="1" x14ac:dyDescent="0.25"/>
  <cols>
    <col min="1" max="1" width="9.140625" style="2"/>
    <col min="2" max="2" width="1.5703125" style="1" customWidth="1"/>
    <col min="3" max="3" width="6" style="2" customWidth="1"/>
    <col min="4" max="4" width="38.28515625" style="5" customWidth="1"/>
    <col min="5" max="5" width="9.28515625" style="88" customWidth="1"/>
    <col min="6" max="6" width="11.140625" style="87" customWidth="1"/>
    <col min="7" max="7" width="6.42578125" style="1" customWidth="1"/>
    <col min="8" max="8" width="6.42578125" style="111" customWidth="1"/>
    <col min="9" max="11" width="6.42578125" style="112" customWidth="1"/>
    <col min="12" max="12" width="6.42578125" style="130" customWidth="1"/>
    <col min="13" max="13" width="6.42578125" style="131" customWidth="1"/>
    <col min="14" max="14" width="6.42578125" style="109" customWidth="1"/>
    <col min="15" max="15" width="6.42578125" style="62" customWidth="1"/>
    <col min="16" max="16" width="6.42578125" style="130" customWidth="1"/>
    <col min="17" max="17" width="6.42578125" style="131" customWidth="1"/>
    <col min="18" max="18" width="6.42578125" style="109" customWidth="1"/>
    <col min="19" max="19" width="6.42578125" style="62" customWidth="1"/>
    <col min="20" max="20" width="6.42578125" style="130" customWidth="1"/>
    <col min="21" max="21" width="6.42578125" style="142" customWidth="1"/>
    <col min="22" max="22" width="6.42578125" style="148" customWidth="1"/>
    <col min="23" max="23" width="6.42578125" style="131" customWidth="1"/>
    <col min="24" max="24" width="6.42578125" style="146" customWidth="1"/>
    <col min="25" max="25" width="6.42578125" style="62" customWidth="1"/>
    <col min="26" max="26" width="2.28515625" style="2" customWidth="1"/>
    <col min="27" max="16384" width="9.140625" style="2"/>
  </cols>
  <sheetData>
    <row r="2" spans="2:28" ht="7.15" customHeight="1" x14ac:dyDescent="0.25">
      <c r="C2" s="1"/>
    </row>
    <row r="3" spans="2:28" ht="9" hidden="1" customHeight="1" x14ac:dyDescent="0.25"/>
    <row r="4" spans="2:28" s="222" customFormat="1" ht="48" customHeight="1" x14ac:dyDescent="0.25">
      <c r="B4" s="219">
        <v>0</v>
      </c>
      <c r="C4" s="149" t="s">
        <v>19</v>
      </c>
      <c r="D4" s="22" t="s">
        <v>200</v>
      </c>
      <c r="E4" s="150" t="s">
        <v>65</v>
      </c>
      <c r="F4" s="22" t="s">
        <v>85</v>
      </c>
      <c r="G4" s="151" t="s">
        <v>34</v>
      </c>
      <c r="H4" s="152" t="s">
        <v>66</v>
      </c>
      <c r="I4" s="153" t="s">
        <v>67</v>
      </c>
      <c r="J4" s="220" t="s">
        <v>76</v>
      </c>
      <c r="K4" s="221" t="s">
        <v>74</v>
      </c>
      <c r="L4" s="152" t="s">
        <v>70</v>
      </c>
      <c r="M4" s="153" t="s">
        <v>71</v>
      </c>
      <c r="N4" s="220" t="s">
        <v>77</v>
      </c>
      <c r="O4" s="221" t="s">
        <v>75</v>
      </c>
      <c r="P4" s="152" t="s">
        <v>68</v>
      </c>
      <c r="Q4" s="153" t="s">
        <v>69</v>
      </c>
      <c r="R4" s="220" t="s">
        <v>78</v>
      </c>
      <c r="S4" s="221" t="s">
        <v>79</v>
      </c>
      <c r="T4" s="152" t="s">
        <v>72</v>
      </c>
      <c r="U4" s="220" t="s">
        <v>80</v>
      </c>
      <c r="V4" s="221" t="s">
        <v>81</v>
      </c>
      <c r="W4" s="152" t="s">
        <v>73</v>
      </c>
      <c r="X4" s="220" t="s">
        <v>82</v>
      </c>
      <c r="Y4" s="221" t="s">
        <v>83</v>
      </c>
    </row>
    <row r="5" spans="2:28" s="1" customFormat="1" ht="24" customHeight="1" x14ac:dyDescent="0.3">
      <c r="C5" s="16">
        <v>1</v>
      </c>
      <c r="D5" s="17" t="str">
        <f>IF(G5="","",IF(INDEX(PFa!$G$2:$BD$2,MATCH(G5,PFa!$G$11:$BD$11,0))="","",INDEX(PFa!$G$2:$BD$2,MATCH(G5,PFa!$G$11:$BD$11,0))))</f>
        <v>Exemplo 02</v>
      </c>
      <c r="E5" s="90" t="str">
        <f>IF(G5="","",INDEX(Candidatos!$D:$D,MATCH(D5,Candidatos!$C:$C,0)))</f>
        <v>2016-01</v>
      </c>
      <c r="F5" s="211" t="str">
        <f>IF(D5="","",IF(INDEX(Candidatos!E:E,MATCH(D5,Candidatos!C:C,0))="","",IF(INDEX(Candidatos!R:R,MATCH(D5,Candidatos!C:C,0))="OK","Renovação","Reprovado")))</f>
        <v/>
      </c>
      <c r="G5" s="197">
        <f>IF((LARGE(PFa!$G$11:$BD$11,$C5))=0,"",(LARGE(PFa!$G$11:$BD$11,$C5)))</f>
        <v>11.333283334333315</v>
      </c>
      <c r="H5" s="205">
        <f>IF(G5="","",INDEX(PFa!$G$6:$BD$6,MATCH($D5,PFa!$G$2:$BD$2,0)))</f>
        <v>50</v>
      </c>
      <c r="I5" s="206">
        <f>IF(G5="","",PFa!$F$6)</f>
        <v>50.000999999999998</v>
      </c>
      <c r="J5" s="139">
        <f>IF(G5="","",INDEX(PFa!$C$6:$E$6,MATCH(INDEX(Candidatos!$G:$G,MATCH($D5,Candidatos!$C:$C,0)),PFa!$C$4:$E$4,0)))</f>
        <v>0.25</v>
      </c>
      <c r="K5" s="122">
        <f t="shared" ref="K5:K39" si="0">IF(G5="","",H5/I5*10*J5)</f>
        <v>2.4999500009999802</v>
      </c>
      <c r="L5" s="116">
        <f>IF(G5="","",INDEX(PFa!$G$7:$BD$7,MATCH($D5,PFa!$G$2:$BD$2,0)))</f>
        <v>0</v>
      </c>
      <c r="M5" s="136">
        <f>IF(G5="","",PFa!$F$7)</f>
        <v>10</v>
      </c>
      <c r="N5" s="124">
        <f>IF(G5="","",INDEX(PFa!$C$7:$E$7,MATCH(INDEX(Candidatos!$G:$G,MATCH($D5,Candidatos!$C:$C,0)),PFa!$C$4:$E$4,0)))</f>
        <v>0</v>
      </c>
      <c r="O5" s="127">
        <f t="shared" ref="O5:O39" si="1">IF(G5="","",L5/M5*10*N5)</f>
        <v>0</v>
      </c>
      <c r="P5" s="132">
        <f>IF(G5="","",INDEX(PFa!$G$8:$BD$8,MATCH($D5,PFa!$G$2:$BD$2,0)))</f>
        <v>3</v>
      </c>
      <c r="Q5" s="117">
        <f>IF(G5="","",PFa!$F$8)</f>
        <v>3</v>
      </c>
      <c r="R5" s="139">
        <f>IF(G5="","",INDEX(PFa!$C$8:$E$8,MATCH(INDEX(Candidatos!$G:$G,MATCH($D5,Candidatos!$C:$C,0)),PFa!$C$4:$E$4,0)))</f>
        <v>0.7</v>
      </c>
      <c r="S5" s="122">
        <f t="shared" ref="S5:S39" si="2">IF(G5="","",P5/Q5*10*R5)</f>
        <v>7</v>
      </c>
      <c r="T5" s="116">
        <f>IF(G5="","",INDEX(PFa!$G$9:$BD$9,MATCH($D5,PFa!$G$2:$BD$2,0)))</f>
        <v>10</v>
      </c>
      <c r="U5" s="198">
        <f>IF(G5="","",INDEX(PFa!$C$9:$E$9,MATCH(INDEX(Candidatos!$G:$G,MATCH($D5,Candidatos!$C:$C,0)),PFa!$C$4:$E$4,0)))</f>
        <v>0.05</v>
      </c>
      <c r="V5" s="199">
        <f t="shared" ref="V5:V39" si="3">IF(G5="","",T5*U5)</f>
        <v>0.5</v>
      </c>
      <c r="W5" s="132">
        <f>IF(G5="","",INDEX(PFa!$G$10:$BD$10,MATCH($D5,PFa!$G$2:$BD$2,0)))</f>
        <v>2</v>
      </c>
      <c r="X5" s="143">
        <f>IF(G5="","",INDEX(PFa!$C$10:$E$10,MATCH(INDEX(Candidatos!$G:$G,MATCH($D5,Candidatos!$C:$C,0)),PFa!$C$4:$E$4,0)))</f>
        <v>0.2</v>
      </c>
      <c r="Y5" s="122">
        <f t="shared" ref="Y5:Y39" si="4">IF(G5="","",W5/3*10*X5)</f>
        <v>1.3333333333333333</v>
      </c>
      <c r="Z5" s="115"/>
      <c r="AB5" s="46"/>
    </row>
    <row r="6" spans="2:28" s="1" customFormat="1" ht="24" customHeight="1" x14ac:dyDescent="0.25">
      <c r="C6" s="6">
        <f t="shared" ref="C6:C39" si="5">C5+1</f>
        <v>2</v>
      </c>
      <c r="D6" s="7" t="str">
        <f>IF(G6="","",IF(INDEX(PFa!$G$2:$BD$2,MATCH(G6,PFa!$G$11:$BD$11,0))="","",INDEX(PFa!$G$2:$BD$2,MATCH(G6,PFa!$G$11:$BD$11,0))))</f>
        <v>Exemplo 01</v>
      </c>
      <c r="E6" s="91" t="str">
        <f>IF(G6="","",INDEX(Candidatos!$D:$D,MATCH(D6,Candidatos!$C:$C,0)))</f>
        <v>2016-01</v>
      </c>
      <c r="F6" s="212" t="str">
        <f>IF(D6="","",IF(INDEX(Candidatos!E:E,MATCH(D6,Candidatos!C:C,0))="","",IF(INDEX(Candidatos!R:R,MATCH(D6,Candidatos!C:C,0))="OK","Renovação","Reprovado")))</f>
        <v>Renovação</v>
      </c>
      <c r="G6" s="200">
        <f>IF((LARGE(PFa!$G$11:$BD$11,$C6))=0,"",(LARGE(PFa!$G$11:$BD$11,$C6)))</f>
        <v>11.083333333333334</v>
      </c>
      <c r="H6" s="207">
        <f>IF(G6="","",INDEX(PFa!$G$6:$BD$6,MATCH($D6,PFa!$G$2:$BD$2,0)))</f>
        <v>50.000999999999998</v>
      </c>
      <c r="I6" s="208">
        <f>IF(G6="","",PFa!$F$6)</f>
        <v>50.000999999999998</v>
      </c>
      <c r="J6" s="140">
        <f>IF(G6="","",INDEX(PFa!$C$6:$E$6,MATCH(INDEX(Candidatos!$G:$G,MATCH($D6,Candidatos!$C:$C,0)),PFa!$C$4:$E$4,0)))</f>
        <v>0.25</v>
      </c>
      <c r="K6" s="57">
        <f t="shared" si="0"/>
        <v>2.5</v>
      </c>
      <c r="L6" s="118">
        <f>IF(G6="","",INDEX(PFa!$G$7:$BD$7,MATCH($D6,PFa!$G$2:$BD$2,0)))</f>
        <v>0</v>
      </c>
      <c r="M6" s="137">
        <f>IF(G6="","",PFa!$F$7)</f>
        <v>10</v>
      </c>
      <c r="N6" s="125">
        <f>IF(G6="","",INDEX(PFa!$C$7:$E$7,MATCH(INDEX(Candidatos!$G:$G,MATCH($D6,Candidatos!$C:$C,0)),PFa!$C$4:$E$4,0)))</f>
        <v>0</v>
      </c>
      <c r="O6" s="128">
        <f t="shared" si="1"/>
        <v>0</v>
      </c>
      <c r="P6" s="133">
        <f>IF(G6="","",INDEX(PFa!$G$8:$BD$8,MATCH($D6,PFa!$G$2:$BD$2,0)))</f>
        <v>3</v>
      </c>
      <c r="Q6" s="119">
        <f>IF(G6="","",PFa!$F$8)</f>
        <v>3</v>
      </c>
      <c r="R6" s="140">
        <f>IF(G6="","",INDEX(PFa!$C$8:$E$8,MATCH(INDEX(Candidatos!$G:$G,MATCH($D6,Candidatos!$C:$C,0)),PFa!$C$4:$E$4,0)))</f>
        <v>0.7</v>
      </c>
      <c r="S6" s="57">
        <f t="shared" si="2"/>
        <v>7</v>
      </c>
      <c r="T6" s="118">
        <f>IF(G6="","",INDEX(PFa!$G$9:$BD$9,MATCH($D6,PFa!$G$2:$BD$2,0)))</f>
        <v>5</v>
      </c>
      <c r="U6" s="201">
        <f>IF(G6="","",INDEX(PFa!$C$9:$E$9,MATCH(INDEX(Candidatos!$G:$G,MATCH($D6,Candidatos!$C:$C,0)),PFa!$C$4:$E$4,0)))</f>
        <v>0.05</v>
      </c>
      <c r="V6" s="35">
        <f t="shared" si="3"/>
        <v>0.25</v>
      </c>
      <c r="W6" s="133">
        <f>IF(G6="","",INDEX(PFa!$G$10:$BD$10,MATCH($D6,PFa!$G$2:$BD$2,0)))</f>
        <v>2</v>
      </c>
      <c r="X6" s="144">
        <f>IF(G6="","",INDEX(PFa!$C$10:$E$10,MATCH(INDEX(Candidatos!$G:$G,MATCH($D6,Candidatos!$C:$C,0)),PFa!$C$4:$E$4,0)))</f>
        <v>0.2</v>
      </c>
      <c r="Y6" s="57">
        <f t="shared" si="4"/>
        <v>1.3333333333333333</v>
      </c>
      <c r="AB6" s="46"/>
    </row>
    <row r="7" spans="2:28" s="1" customFormat="1" ht="24" customHeight="1" x14ac:dyDescent="0.25">
      <c r="C7" s="6">
        <f t="shared" si="5"/>
        <v>3</v>
      </c>
      <c r="D7" s="7" t="str">
        <f>IF(G7="","",IF(INDEX(PFa!$G$2:$BD$2,MATCH(G7,PFa!$G$11:$BD$11,0))="","",INDEX(PFa!$G$2:$BD$2,MATCH(G7,PFa!$G$11:$BD$11,0))))</f>
        <v>Exemplo 03</v>
      </c>
      <c r="E7" s="91" t="str">
        <f>IF(G7="","",INDEX(Candidatos!$D:$D,MATCH(D7,Candidatos!$C:$C,0)))</f>
        <v>2016-02</v>
      </c>
      <c r="F7" s="212" t="str">
        <f>IF(D7="","",IF(INDEX(Candidatos!E:E,MATCH(D7,Candidatos!C:C,0))="","",IF(INDEX(Candidatos!R:R,MATCH(D7,Candidatos!C:C,0))="OK","Renovação","Reprovado")))</f>
        <v/>
      </c>
      <c r="G7" s="200">
        <f>IF((LARGE(PFa!$G$11:$BD$11,$C7))=0,"",(LARGE(PFa!$G$11:$BD$11,$C7)))</f>
        <v>10.583288334233316</v>
      </c>
      <c r="H7" s="207">
        <f>IF(G7="","",INDEX(PFa!$G$6:$BD$6,MATCH($D7,PFa!$G$2:$BD$2,0)))</f>
        <v>45</v>
      </c>
      <c r="I7" s="208">
        <f>IF(G7="","",PFa!$F$6)</f>
        <v>50.000999999999998</v>
      </c>
      <c r="J7" s="140">
        <f>IF(G7="","",INDEX(PFa!$C$6:$E$6,MATCH(INDEX(Candidatos!$G:$G,MATCH($D7,Candidatos!$C:$C,0)),PFa!$C$4:$E$4,0)))</f>
        <v>0.25</v>
      </c>
      <c r="K7" s="57">
        <f t="shared" si="0"/>
        <v>2.2499550008999822</v>
      </c>
      <c r="L7" s="118">
        <f>IF(G7="","",INDEX(PFa!$G$7:$BD$7,MATCH($D7,PFa!$G$2:$BD$2,0)))</f>
        <v>10</v>
      </c>
      <c r="M7" s="137">
        <f>IF(G7="","",PFa!$F$7)</f>
        <v>10</v>
      </c>
      <c r="N7" s="125">
        <f>IF(G7="","",INDEX(PFa!$C$7:$E$7,MATCH(INDEX(Candidatos!$G:$G,MATCH($D7,Candidatos!$C:$C,0)),PFa!$C$4:$E$4,0)))</f>
        <v>0</v>
      </c>
      <c r="O7" s="128">
        <f t="shared" si="1"/>
        <v>0</v>
      </c>
      <c r="P7" s="133">
        <f>IF(G7="","",INDEX(PFa!$G$8:$BD$8,MATCH($D7,PFa!$G$2:$BD$2,0)))</f>
        <v>3</v>
      </c>
      <c r="Q7" s="119">
        <f>IF(G7="","",PFa!$F$8)</f>
        <v>3</v>
      </c>
      <c r="R7" s="140">
        <f>IF(G7="","",INDEX(PFa!$C$8:$E$8,MATCH(INDEX(Candidatos!$G:$G,MATCH($D7,Candidatos!$C:$C,0)),PFa!$C$4:$E$4,0)))</f>
        <v>0.7</v>
      </c>
      <c r="S7" s="57">
        <f t="shared" si="2"/>
        <v>7</v>
      </c>
      <c r="T7" s="118">
        <f>IF(G7="","",INDEX(PFa!$G$9:$BD$9,MATCH($D7,PFa!$G$2:$BD$2,0)))</f>
        <v>0</v>
      </c>
      <c r="U7" s="201">
        <f>IF(G7="","",INDEX(PFa!$C$9:$E$9,MATCH(INDEX(Candidatos!$G:$G,MATCH($D7,Candidatos!$C:$C,0)),PFa!$C$4:$E$4,0)))</f>
        <v>0.05</v>
      </c>
      <c r="V7" s="35">
        <f t="shared" si="3"/>
        <v>0</v>
      </c>
      <c r="W7" s="133">
        <f>IF(G7="","",INDEX(PFa!$G$10:$BD$10,MATCH($D7,PFa!$G$2:$BD$2,0)))</f>
        <v>2</v>
      </c>
      <c r="X7" s="144">
        <f>IF(G7="","",INDEX(PFa!$C$10:$E$10,MATCH(INDEX(Candidatos!$G:$G,MATCH($D7,Candidatos!$C:$C,0)),PFa!$C$4:$E$4,0)))</f>
        <v>0.2</v>
      </c>
      <c r="Y7" s="57">
        <f t="shared" si="4"/>
        <v>1.3333333333333333</v>
      </c>
      <c r="AB7" s="46"/>
    </row>
    <row r="8" spans="2:28" s="1" customFormat="1" ht="24" customHeight="1" x14ac:dyDescent="0.25">
      <c r="C8" s="6">
        <f t="shared" si="5"/>
        <v>4</v>
      </c>
      <c r="D8" s="7" t="str">
        <f>IF(G8="","",IF(INDEX(PFa!$G$2:$BD$2,MATCH(G8,PFa!$G$11:$BD$11,0))="","",INDEX(PFa!$G$2:$BD$2,MATCH(G8,PFa!$G$11:$BD$11,0))))</f>
        <v/>
      </c>
      <c r="E8" s="91" t="str">
        <f>IF(G8="","",INDEX(Candidatos!$D:$D,MATCH(D8,Candidatos!$C:$C,0)))</f>
        <v/>
      </c>
      <c r="F8" s="212" t="str">
        <f>IF(D8="","",IF(INDEX(Candidatos!E:E,MATCH(D8,Candidatos!C:C,0))="","",IF(INDEX(Candidatos!R:R,MATCH(D8,Candidatos!C:C,0))="OK","Renovação","Reprovado")))</f>
        <v/>
      </c>
      <c r="G8" s="200" t="str">
        <f>IF((LARGE(PFa!$G$11:$BD$11,$C8))=0,"",(LARGE(PFa!$G$11:$BD$11,$C8)))</f>
        <v/>
      </c>
      <c r="H8" s="207" t="str">
        <f>IF(G8="","",INDEX(PFa!$G$6:$BD$6,MATCH($D8,PFa!$G$2:$BD$2,0)))</f>
        <v/>
      </c>
      <c r="I8" s="208" t="str">
        <f>IF(G8="","",PFa!$F$6)</f>
        <v/>
      </c>
      <c r="J8" s="140" t="str">
        <f>IF(G8="","",INDEX(PFa!$C$6:$E$6,MATCH(INDEX(Candidatos!$G:$G,MATCH($D8,Candidatos!$C:$C,0)),PFa!$C$4:$E$4,0)))</f>
        <v/>
      </c>
      <c r="K8" s="57" t="str">
        <f t="shared" si="0"/>
        <v/>
      </c>
      <c r="L8" s="118" t="str">
        <f>IF(G8="","",INDEX(PFa!$G$7:$BD$7,MATCH($D8,PFa!$G$2:$BD$2,0)))</f>
        <v/>
      </c>
      <c r="M8" s="137" t="str">
        <f>IF(G8="","",PFa!$F$7)</f>
        <v/>
      </c>
      <c r="N8" s="125" t="str">
        <f>IF(G8="","",INDEX(PFa!$C$7:$E$7,MATCH(INDEX(Candidatos!$G:$G,MATCH($D8,Candidatos!$C:$C,0)),PFa!$C$4:$E$4,0)))</f>
        <v/>
      </c>
      <c r="O8" s="128" t="str">
        <f t="shared" si="1"/>
        <v/>
      </c>
      <c r="P8" s="133" t="str">
        <f>IF(G8="","",INDEX(PFa!$G$8:$BD$8,MATCH($D8,PFa!$G$2:$BD$2,0)))</f>
        <v/>
      </c>
      <c r="Q8" s="119" t="str">
        <f>IF(G8="","",PFa!$F$8)</f>
        <v/>
      </c>
      <c r="R8" s="140" t="str">
        <f>IF(G8="","",INDEX(PFa!$C$8:$E$8,MATCH(INDEX(Candidatos!$G:$G,MATCH($D8,Candidatos!$C:$C,0)),PFa!$C$4:$E$4,0)))</f>
        <v/>
      </c>
      <c r="S8" s="57" t="str">
        <f t="shared" si="2"/>
        <v/>
      </c>
      <c r="T8" s="118" t="str">
        <f>IF(G8="","",INDEX(PFa!$G$9:$BD$9,MATCH($D8,PFa!$G$2:$BD$2,0)))</f>
        <v/>
      </c>
      <c r="U8" s="201" t="str">
        <f>IF(G8="","",INDEX(PFa!$C$9:$E$9,MATCH(INDEX(Candidatos!$G:$G,MATCH($D8,Candidatos!$C:$C,0)),PFa!$C$4:$E$4,0)))</f>
        <v/>
      </c>
      <c r="V8" s="35" t="str">
        <f t="shared" si="3"/>
        <v/>
      </c>
      <c r="W8" s="133" t="str">
        <f>IF(G8="","",INDEX(PFa!$G$10:$BD$10,MATCH($D8,PFa!$G$2:$BD$2,0)))</f>
        <v/>
      </c>
      <c r="X8" s="144" t="str">
        <f>IF(G8="","",INDEX(PFa!$C$10:$E$10,MATCH(INDEX(Candidatos!$G:$G,MATCH($D8,Candidatos!$C:$C,0)),PFa!$C$4:$E$4,0)))</f>
        <v/>
      </c>
      <c r="Y8" s="57" t="str">
        <f t="shared" si="4"/>
        <v/>
      </c>
      <c r="AB8" s="46"/>
    </row>
    <row r="9" spans="2:28" s="1" customFormat="1" ht="24" customHeight="1" x14ac:dyDescent="0.25">
      <c r="C9" s="6">
        <f t="shared" si="5"/>
        <v>5</v>
      </c>
      <c r="D9" s="7" t="str">
        <f>IF(G9="","",IF(INDEX(PFa!$G$2:$BD$2,MATCH(G9,PFa!$G$11:$BD$11,0))="","",INDEX(PFa!$G$2:$BD$2,MATCH(G9,PFa!$G$11:$BD$11,0))))</f>
        <v/>
      </c>
      <c r="E9" s="91" t="str">
        <f>IF(G9="","",INDEX(Candidatos!$D:$D,MATCH(D9,Candidatos!$C:$C,0)))</f>
        <v/>
      </c>
      <c r="F9" s="212" t="str">
        <f>IF(D9="","",IF(INDEX(Candidatos!E:E,MATCH(D9,Candidatos!C:C,0))="","",IF(INDEX(Candidatos!R:R,MATCH(D9,Candidatos!C:C,0))="OK","Renovação","Reprovado")))</f>
        <v/>
      </c>
      <c r="G9" s="200" t="str">
        <f>IF((LARGE(PFa!$G$11:$BD$11,$C9))=0,"",(LARGE(PFa!$G$11:$BD$11,$C9)))</f>
        <v/>
      </c>
      <c r="H9" s="207" t="str">
        <f>IF(G9="","",INDEX(PFa!$G$6:$BD$6,MATCH($D9,PFa!$G$2:$BD$2,0)))</f>
        <v/>
      </c>
      <c r="I9" s="208" t="str">
        <f>IF(G9="","",PFa!$F$6)</f>
        <v/>
      </c>
      <c r="J9" s="140" t="str">
        <f>IF(G9="","",INDEX(PFa!$C$6:$E$6,MATCH(INDEX(Candidatos!$G:$G,MATCH($D9,Candidatos!$C:$C,0)),PFa!$C$4:$E$4,0)))</f>
        <v/>
      </c>
      <c r="K9" s="57" t="str">
        <f t="shared" si="0"/>
        <v/>
      </c>
      <c r="L9" s="118" t="str">
        <f>IF(G9="","",INDEX(PFa!$G$7:$BD$7,MATCH($D9,PFa!$G$2:$BD$2,0)))</f>
        <v/>
      </c>
      <c r="M9" s="137" t="str">
        <f>IF(G9="","",PFa!$F$7)</f>
        <v/>
      </c>
      <c r="N9" s="125" t="str">
        <f>IF(G9="","",INDEX(PFa!$C$7:$E$7,MATCH(INDEX(Candidatos!$G:$G,MATCH($D9,Candidatos!$C:$C,0)),PFa!$C$4:$E$4,0)))</f>
        <v/>
      </c>
      <c r="O9" s="128" t="str">
        <f t="shared" si="1"/>
        <v/>
      </c>
      <c r="P9" s="133" t="str">
        <f>IF(G9="","",INDEX(PFa!$G$8:$BD$8,MATCH($D9,PFa!$G$2:$BD$2,0)))</f>
        <v/>
      </c>
      <c r="Q9" s="119" t="str">
        <f>IF(G9="","",PFa!$F$8)</f>
        <v/>
      </c>
      <c r="R9" s="140" t="str">
        <f>IF(G9="","",INDEX(PFa!$C$8:$E$8,MATCH(INDEX(Candidatos!$G:$G,MATCH($D9,Candidatos!$C:$C,0)),PFa!$C$4:$E$4,0)))</f>
        <v/>
      </c>
      <c r="S9" s="57" t="str">
        <f t="shared" si="2"/>
        <v/>
      </c>
      <c r="T9" s="118" t="str">
        <f>IF(G9="","",INDEX(PFa!$G$9:$BD$9,MATCH($D9,PFa!$G$2:$BD$2,0)))</f>
        <v/>
      </c>
      <c r="U9" s="201" t="str">
        <f>IF(G9="","",INDEX(PFa!$C$9:$E$9,MATCH(INDEX(Candidatos!$G:$G,MATCH($D9,Candidatos!$C:$C,0)),PFa!$C$4:$E$4,0)))</f>
        <v/>
      </c>
      <c r="V9" s="35" t="str">
        <f t="shared" si="3"/>
        <v/>
      </c>
      <c r="W9" s="133" t="str">
        <f>IF(G9="","",INDEX(PFa!$G$10:$BD$10,MATCH($D9,PFa!$G$2:$BD$2,0)))</f>
        <v/>
      </c>
      <c r="X9" s="144" t="str">
        <f>IF(G9="","",INDEX(PFa!$C$10:$E$10,MATCH(INDEX(Candidatos!$G:$G,MATCH($D9,Candidatos!$C:$C,0)),PFa!$C$4:$E$4,0)))</f>
        <v/>
      </c>
      <c r="Y9" s="57" t="str">
        <f t="shared" si="4"/>
        <v/>
      </c>
      <c r="AB9" s="46"/>
    </row>
    <row r="10" spans="2:28" s="1" customFormat="1" ht="24" customHeight="1" x14ac:dyDescent="0.25">
      <c r="C10" s="6">
        <f t="shared" si="5"/>
        <v>6</v>
      </c>
      <c r="D10" s="7" t="str">
        <f>IF(G10="","",IF(INDEX(PFa!$G$2:$BD$2,MATCH(G10,PFa!$G$11:$BD$11,0))="","",INDEX(PFa!$G$2:$BD$2,MATCH(G10,PFa!$G$11:$BD$11,0))))</f>
        <v/>
      </c>
      <c r="E10" s="91" t="str">
        <f>IF(G10="","",INDEX(Candidatos!$D:$D,MATCH(D10,Candidatos!$C:$C,0)))</f>
        <v/>
      </c>
      <c r="F10" s="212" t="str">
        <f>IF(D10="","",IF(INDEX(Candidatos!E:E,MATCH(D10,Candidatos!C:C,0))="","",IF(INDEX(Candidatos!R:R,MATCH(D10,Candidatos!C:C,0))="OK","Renovação","Reprovado")))</f>
        <v/>
      </c>
      <c r="G10" s="200" t="str">
        <f>IF((LARGE(PFa!$G$11:$BD$11,$C10))=0,"",(LARGE(PFa!$G$11:$BD$11,$C10)))</f>
        <v/>
      </c>
      <c r="H10" s="207" t="str">
        <f>IF(G10="","",INDEX(PFa!$G$6:$BD$6,MATCH($D10,PFa!$G$2:$BD$2,0)))</f>
        <v/>
      </c>
      <c r="I10" s="208" t="str">
        <f>IF(G10="","",PFa!$F$6)</f>
        <v/>
      </c>
      <c r="J10" s="140" t="str">
        <f>IF(G10="","",INDEX(PFa!$C$6:$E$6,MATCH(INDEX(Candidatos!$G:$G,MATCH($D10,Candidatos!$C:$C,0)),PFa!$C$4:$E$4,0)))</f>
        <v/>
      </c>
      <c r="K10" s="57" t="str">
        <f t="shared" si="0"/>
        <v/>
      </c>
      <c r="L10" s="118" t="str">
        <f>IF(G10="","",INDEX(PFa!$G$7:$BD$7,MATCH($D10,PFa!$G$2:$BD$2,0)))</f>
        <v/>
      </c>
      <c r="M10" s="137" t="str">
        <f>IF(G10="","",PFa!$F$7)</f>
        <v/>
      </c>
      <c r="N10" s="125" t="str">
        <f>IF(G10="","",INDEX(PFa!$C$7:$E$7,MATCH(INDEX(Candidatos!$G:$G,MATCH($D10,Candidatos!$C:$C,0)),PFa!$C$4:$E$4,0)))</f>
        <v/>
      </c>
      <c r="O10" s="128" t="str">
        <f t="shared" si="1"/>
        <v/>
      </c>
      <c r="P10" s="133" t="str">
        <f>IF(G10="","",INDEX(PFa!$G$8:$BD$8,MATCH($D10,PFa!$G$2:$BD$2,0)))</f>
        <v/>
      </c>
      <c r="Q10" s="119" t="str">
        <f>IF(G10="","",PFa!$F$8)</f>
        <v/>
      </c>
      <c r="R10" s="140" t="str">
        <f>IF(G10="","",INDEX(PFa!$C$8:$E$8,MATCH(INDEX(Candidatos!$G:$G,MATCH($D10,Candidatos!$C:$C,0)),PFa!$C$4:$E$4,0)))</f>
        <v/>
      </c>
      <c r="S10" s="57" t="str">
        <f t="shared" si="2"/>
        <v/>
      </c>
      <c r="T10" s="118" t="str">
        <f>IF(G10="","",INDEX(PFa!$G$9:$BD$9,MATCH($D10,PFa!$G$2:$BD$2,0)))</f>
        <v/>
      </c>
      <c r="U10" s="201" t="str">
        <f>IF(G10="","",INDEX(PFa!$C$9:$E$9,MATCH(INDEX(Candidatos!$G:$G,MATCH($D10,Candidatos!$C:$C,0)),PFa!$C$4:$E$4,0)))</f>
        <v/>
      </c>
      <c r="V10" s="35" t="str">
        <f t="shared" si="3"/>
        <v/>
      </c>
      <c r="W10" s="133" t="str">
        <f>IF(G10="","",INDEX(PFa!$G$10:$BD$10,MATCH($D10,PFa!$G$2:$BD$2,0)))</f>
        <v/>
      </c>
      <c r="X10" s="144" t="str">
        <f>IF(G10="","",INDEX(PFa!$C$10:$E$10,MATCH(INDEX(Candidatos!$G:$G,MATCH($D10,Candidatos!$C:$C,0)),PFa!$C$4:$E$4,0)))</f>
        <v/>
      </c>
      <c r="Y10" s="57" t="str">
        <f t="shared" si="4"/>
        <v/>
      </c>
      <c r="AB10" s="46"/>
    </row>
    <row r="11" spans="2:28" s="1" customFormat="1" ht="24" customHeight="1" x14ac:dyDescent="0.25">
      <c r="C11" s="6">
        <f t="shared" si="5"/>
        <v>7</v>
      </c>
      <c r="D11" s="7" t="str">
        <f>IF(G11="","",IF(INDEX(PFa!$G$2:$BD$2,MATCH(G11,PFa!$G$11:$BD$11,0))="","",INDEX(PFa!$G$2:$BD$2,MATCH(G11,PFa!$G$11:$BD$11,0))))</f>
        <v/>
      </c>
      <c r="E11" s="91" t="str">
        <f>IF(G11="","",INDEX(Candidatos!$D:$D,MATCH(D11,Candidatos!$C:$C,0)))</f>
        <v/>
      </c>
      <c r="F11" s="212" t="str">
        <f>IF(D11="","",IF(INDEX(Candidatos!E:E,MATCH(D11,Candidatos!C:C,0))="","",IF(INDEX(Candidatos!R:R,MATCH(D11,Candidatos!C:C,0))="OK","Renovação","Reprovado")))</f>
        <v/>
      </c>
      <c r="G11" s="200" t="str">
        <f>IF((LARGE(PFa!$G$11:$BD$11,$C11))=0,"",(LARGE(PFa!$G$11:$BD$11,$C11)))</f>
        <v/>
      </c>
      <c r="H11" s="207" t="str">
        <f>IF(G11="","",INDEX(PFa!$G$6:$BD$6,MATCH($D11,PFa!$G$2:$BD$2,0)))</f>
        <v/>
      </c>
      <c r="I11" s="208" t="str">
        <f>IF(G11="","",PFa!$F$6)</f>
        <v/>
      </c>
      <c r="J11" s="140" t="str">
        <f>IF(G11="","",INDEX(PFa!$C$6:$E$6,MATCH(INDEX(Candidatos!$G:$G,MATCH($D11,Candidatos!$C:$C,0)),PFa!$C$4:$E$4,0)))</f>
        <v/>
      </c>
      <c r="K11" s="57" t="str">
        <f t="shared" si="0"/>
        <v/>
      </c>
      <c r="L11" s="118" t="str">
        <f>IF(G11="","",INDEX(PFa!$G$7:$BD$7,MATCH($D11,PFa!$G$2:$BD$2,0)))</f>
        <v/>
      </c>
      <c r="M11" s="137" t="str">
        <f>IF(G11="","",PFa!$F$7)</f>
        <v/>
      </c>
      <c r="N11" s="125" t="str">
        <f>IF(G11="","",INDEX(PFa!$C$7:$E$7,MATCH(INDEX(Candidatos!$G:$G,MATCH($D11,Candidatos!$C:$C,0)),PFa!$C$4:$E$4,0)))</f>
        <v/>
      </c>
      <c r="O11" s="128" t="str">
        <f t="shared" si="1"/>
        <v/>
      </c>
      <c r="P11" s="133" t="str">
        <f>IF(G11="","",INDEX(PFa!$G$8:$BD$8,MATCH($D11,PFa!$G$2:$BD$2,0)))</f>
        <v/>
      </c>
      <c r="Q11" s="119" t="str">
        <f>IF(G11="","",PFa!$F$8)</f>
        <v/>
      </c>
      <c r="R11" s="140" t="str">
        <f>IF(G11="","",INDEX(PFa!$C$8:$E$8,MATCH(INDEX(Candidatos!$G:$G,MATCH($D11,Candidatos!$C:$C,0)),PFa!$C$4:$E$4,0)))</f>
        <v/>
      </c>
      <c r="S11" s="57" t="str">
        <f t="shared" si="2"/>
        <v/>
      </c>
      <c r="T11" s="118" t="str">
        <f>IF(G11="","",INDEX(PFa!$G$9:$BD$9,MATCH($D11,PFa!$G$2:$BD$2,0)))</f>
        <v/>
      </c>
      <c r="U11" s="201" t="str">
        <f>IF(G11="","",INDEX(PFa!$C$9:$E$9,MATCH(INDEX(Candidatos!$G:$G,MATCH($D11,Candidatos!$C:$C,0)),PFa!$C$4:$E$4,0)))</f>
        <v/>
      </c>
      <c r="V11" s="35" t="str">
        <f t="shared" si="3"/>
        <v/>
      </c>
      <c r="W11" s="133" t="str">
        <f>IF(G11="","",INDEX(PFa!$G$10:$BD$10,MATCH($D11,PFa!$G$2:$BD$2,0)))</f>
        <v/>
      </c>
      <c r="X11" s="144" t="str">
        <f>IF(G11="","",INDEX(PFa!$C$10:$E$10,MATCH(INDEX(Candidatos!$G:$G,MATCH($D11,Candidatos!$C:$C,0)),PFa!$C$4:$E$4,0)))</f>
        <v/>
      </c>
      <c r="Y11" s="57" t="str">
        <f t="shared" si="4"/>
        <v/>
      </c>
      <c r="AB11" s="46"/>
    </row>
    <row r="12" spans="2:28" s="1" customFormat="1" ht="24" customHeight="1" x14ac:dyDescent="0.25">
      <c r="C12" s="6">
        <f t="shared" si="5"/>
        <v>8</v>
      </c>
      <c r="D12" s="7" t="str">
        <f>IF(G12="","",IF(INDEX(PFa!$G$2:$BD$2,MATCH(G12,PFa!$G$11:$BD$11,0))="","",INDEX(PFa!$G$2:$BD$2,MATCH(G12,PFa!$G$11:$BD$11,0))))</f>
        <v/>
      </c>
      <c r="E12" s="91" t="str">
        <f>IF(G12="","",INDEX(Candidatos!$D:$D,MATCH(D12,Candidatos!$C:$C,0)))</f>
        <v/>
      </c>
      <c r="F12" s="212" t="str">
        <f>IF(D12="","",IF(INDEX(Candidatos!E:E,MATCH(D12,Candidatos!C:C,0))="","",IF(INDEX(Candidatos!R:R,MATCH(D12,Candidatos!C:C,0))="OK","Renovação","Reprovado")))</f>
        <v/>
      </c>
      <c r="G12" s="200" t="str">
        <f>IF((LARGE(PFa!$G$11:$BD$11,$C12))=0,"",(LARGE(PFa!$G$11:$BD$11,$C12)))</f>
        <v/>
      </c>
      <c r="H12" s="207" t="str">
        <f>IF(G12="","",INDEX(PFa!$G$6:$BD$6,MATCH($D12,PFa!$G$2:$BD$2,0)))</f>
        <v/>
      </c>
      <c r="I12" s="208" t="str">
        <f>IF(G12="","",PFa!$F$6)</f>
        <v/>
      </c>
      <c r="J12" s="140" t="str">
        <f>IF(G12="","",INDEX(PFa!$C$6:$E$6,MATCH(INDEX(Candidatos!$G:$G,MATCH($D12,Candidatos!$C:$C,0)),PFa!$C$4:$E$4,0)))</f>
        <v/>
      </c>
      <c r="K12" s="57" t="str">
        <f t="shared" si="0"/>
        <v/>
      </c>
      <c r="L12" s="118" t="str">
        <f>IF(G12="","",INDEX(PFa!$G$7:$BD$7,MATCH($D12,PFa!$G$2:$BD$2,0)))</f>
        <v/>
      </c>
      <c r="M12" s="137" t="str">
        <f>IF(G12="","",PFa!$F$7)</f>
        <v/>
      </c>
      <c r="N12" s="125" t="str">
        <f>IF(G12="","",INDEX(PFa!$C$7:$E$7,MATCH(INDEX(Candidatos!$G:$G,MATCH($D12,Candidatos!$C:$C,0)),PFa!$C$4:$E$4,0)))</f>
        <v/>
      </c>
      <c r="O12" s="128" t="str">
        <f t="shared" si="1"/>
        <v/>
      </c>
      <c r="P12" s="133" t="str">
        <f>IF(G12="","",INDEX(PFa!$G$8:$BD$8,MATCH($D12,PFa!$G$2:$BD$2,0)))</f>
        <v/>
      </c>
      <c r="Q12" s="119" t="str">
        <f>IF(G12="","",PFa!$F$8)</f>
        <v/>
      </c>
      <c r="R12" s="140" t="str">
        <f>IF(G12="","",INDEX(PFa!$C$8:$E$8,MATCH(INDEX(Candidatos!$G:$G,MATCH($D12,Candidatos!$C:$C,0)),PFa!$C$4:$E$4,0)))</f>
        <v/>
      </c>
      <c r="S12" s="57" t="str">
        <f t="shared" si="2"/>
        <v/>
      </c>
      <c r="T12" s="118" t="str">
        <f>IF(G12="","",INDEX(PFa!$G$9:$BD$9,MATCH($D12,PFa!$G$2:$BD$2,0)))</f>
        <v/>
      </c>
      <c r="U12" s="201" t="str">
        <f>IF(G12="","",INDEX(PFa!$C$9:$E$9,MATCH(INDEX(Candidatos!$G:$G,MATCH($D12,Candidatos!$C:$C,0)),PFa!$C$4:$E$4,0)))</f>
        <v/>
      </c>
      <c r="V12" s="35" t="str">
        <f t="shared" si="3"/>
        <v/>
      </c>
      <c r="W12" s="133" t="str">
        <f>IF(G12="","",INDEX(PFa!$G$10:$BD$10,MATCH($D12,PFa!$G$2:$BD$2,0)))</f>
        <v/>
      </c>
      <c r="X12" s="144" t="str">
        <f>IF(G12="","",INDEX(PFa!$C$10:$E$10,MATCH(INDEX(Candidatos!$G:$G,MATCH($D12,Candidatos!$C:$C,0)),PFa!$C$4:$E$4,0)))</f>
        <v/>
      </c>
      <c r="Y12" s="57" t="str">
        <f t="shared" si="4"/>
        <v/>
      </c>
      <c r="AB12" s="46"/>
    </row>
    <row r="13" spans="2:28" s="1" customFormat="1" ht="24" customHeight="1" x14ac:dyDescent="0.25">
      <c r="C13" s="6">
        <f t="shared" si="5"/>
        <v>9</v>
      </c>
      <c r="D13" s="7" t="str">
        <f>IF(G13="","",IF(INDEX(PFa!$G$2:$BD$2,MATCH(G13,PFa!$G$11:$BD$11,0))="","",INDEX(PFa!$G$2:$BD$2,MATCH(G13,PFa!$G$11:$BD$11,0))))</f>
        <v/>
      </c>
      <c r="E13" s="91" t="str">
        <f>IF(G13="","",INDEX(Candidatos!$D:$D,MATCH(D13,Candidatos!$C:$C,0)))</f>
        <v/>
      </c>
      <c r="F13" s="212" t="str">
        <f>IF(D13="","",IF(INDEX(Candidatos!E:E,MATCH(D13,Candidatos!C:C,0))="","",IF(INDEX(Candidatos!R:R,MATCH(D13,Candidatos!C:C,0))="OK","Renovação","Reprovado")))</f>
        <v/>
      </c>
      <c r="G13" s="200" t="str">
        <f>IF((LARGE(PFa!$G$11:$BD$11,$C13))=0,"",(LARGE(PFa!$G$11:$BD$11,$C13)))</f>
        <v/>
      </c>
      <c r="H13" s="207" t="str">
        <f>IF(G13="","",INDEX(PFa!$G$6:$BD$6,MATCH($D13,PFa!$G$2:$BD$2,0)))</f>
        <v/>
      </c>
      <c r="I13" s="208" t="str">
        <f>IF(G13="","",PFa!$F$6)</f>
        <v/>
      </c>
      <c r="J13" s="140" t="str">
        <f>IF(G13="","",INDEX(PFa!$C$6:$E$6,MATCH(INDEX(Candidatos!$G:$G,MATCH($D13,Candidatos!$C:$C,0)),PFa!$C$4:$E$4,0)))</f>
        <v/>
      </c>
      <c r="K13" s="57" t="str">
        <f t="shared" si="0"/>
        <v/>
      </c>
      <c r="L13" s="118" t="str">
        <f>IF(G13="","",INDEX(PFa!$G$7:$BD$7,MATCH($D13,PFa!$G$2:$BD$2,0)))</f>
        <v/>
      </c>
      <c r="M13" s="137" t="str">
        <f>IF(G13="","",PFa!$F$7)</f>
        <v/>
      </c>
      <c r="N13" s="125" t="str">
        <f>IF(G13="","",INDEX(PFa!$C$7:$E$7,MATCH(INDEX(Candidatos!$G:$G,MATCH($D13,Candidatos!$C:$C,0)),PFa!$C$4:$E$4,0)))</f>
        <v/>
      </c>
      <c r="O13" s="128" t="str">
        <f t="shared" si="1"/>
        <v/>
      </c>
      <c r="P13" s="133" t="str">
        <f>IF(G13="","",INDEX(PFa!$G$8:$BD$8,MATCH($D13,PFa!$G$2:$BD$2,0)))</f>
        <v/>
      </c>
      <c r="Q13" s="119" t="str">
        <f>IF(G13="","",PFa!$F$8)</f>
        <v/>
      </c>
      <c r="R13" s="140" t="str">
        <f>IF(G13="","",INDEX(PFa!$C$8:$E$8,MATCH(INDEX(Candidatos!$G:$G,MATCH($D13,Candidatos!$C:$C,0)),PFa!$C$4:$E$4,0)))</f>
        <v/>
      </c>
      <c r="S13" s="57" t="str">
        <f t="shared" si="2"/>
        <v/>
      </c>
      <c r="T13" s="118" t="str">
        <f>IF(G13="","",INDEX(PFa!$G$9:$BD$9,MATCH($D13,PFa!$G$2:$BD$2,0)))</f>
        <v/>
      </c>
      <c r="U13" s="201" t="str">
        <f>IF(G13="","",INDEX(PFa!$C$9:$E$9,MATCH(INDEX(Candidatos!$G:$G,MATCH($D13,Candidatos!$C:$C,0)),PFa!$C$4:$E$4,0)))</f>
        <v/>
      </c>
      <c r="V13" s="35" t="str">
        <f t="shared" si="3"/>
        <v/>
      </c>
      <c r="W13" s="133" t="str">
        <f>IF(G13="","",INDEX(PFa!$G$10:$BD$10,MATCH($D13,PFa!$G$2:$BD$2,0)))</f>
        <v/>
      </c>
      <c r="X13" s="144" t="str">
        <f>IF(G13="","",INDEX(PFa!$C$10:$E$10,MATCH(INDEX(Candidatos!$G:$G,MATCH($D13,Candidatos!$C:$C,0)),PFa!$C$4:$E$4,0)))</f>
        <v/>
      </c>
      <c r="Y13" s="57" t="str">
        <f t="shared" si="4"/>
        <v/>
      </c>
      <c r="AB13" s="46"/>
    </row>
    <row r="14" spans="2:28" s="1" customFormat="1" ht="24" customHeight="1" x14ac:dyDescent="0.25">
      <c r="C14" s="6">
        <f t="shared" si="5"/>
        <v>10</v>
      </c>
      <c r="D14" s="7" t="str">
        <f>IF(G14="","",IF(INDEX(PFa!$G$2:$BD$2,MATCH(G14,PFa!$G$11:$BD$11,0))="","",INDEX(PFa!$G$2:$BD$2,MATCH(G14,PFa!$G$11:$BD$11,0))))</f>
        <v/>
      </c>
      <c r="E14" s="91" t="str">
        <f>IF(G14="","",INDEX(Candidatos!$D:$D,MATCH(D14,Candidatos!$C:$C,0)))</f>
        <v/>
      </c>
      <c r="F14" s="212" t="str">
        <f>IF(D14="","",IF(INDEX(Candidatos!E:E,MATCH(D14,Candidatos!C:C,0))="","",IF(INDEX(Candidatos!R:R,MATCH(D14,Candidatos!C:C,0))="OK","Renovação","Reprovado")))</f>
        <v/>
      </c>
      <c r="G14" s="200" t="str">
        <f>IF((LARGE(PFa!$G$11:$BD$11,$C14))=0,"",(LARGE(PFa!$G$11:$BD$11,$C14)))</f>
        <v/>
      </c>
      <c r="H14" s="207" t="str">
        <f>IF(G14="","",INDEX(PFa!$G$6:$BD$6,MATCH($D14,PFa!$G$2:$BD$2,0)))</f>
        <v/>
      </c>
      <c r="I14" s="208" t="str">
        <f>IF(G14="","",PFa!$F$6)</f>
        <v/>
      </c>
      <c r="J14" s="140" t="str">
        <f>IF(G14="","",INDEX(PFa!$C$6:$E$6,MATCH(INDEX(Candidatos!$G:$G,MATCH($D14,Candidatos!$C:$C,0)),PFa!$C$4:$E$4,0)))</f>
        <v/>
      </c>
      <c r="K14" s="57" t="str">
        <f t="shared" si="0"/>
        <v/>
      </c>
      <c r="L14" s="118" t="str">
        <f>IF(G14="","",INDEX(PFa!$G$7:$BD$7,MATCH($D14,PFa!$G$2:$BD$2,0)))</f>
        <v/>
      </c>
      <c r="M14" s="137" t="str">
        <f>IF(G14="","",PFa!$F$7)</f>
        <v/>
      </c>
      <c r="N14" s="125" t="str">
        <f>IF(G14="","",INDEX(PFa!$C$7:$E$7,MATCH(INDEX(Candidatos!$G:$G,MATCH($D14,Candidatos!$C:$C,0)),PFa!$C$4:$E$4,0)))</f>
        <v/>
      </c>
      <c r="O14" s="128" t="str">
        <f t="shared" si="1"/>
        <v/>
      </c>
      <c r="P14" s="133" t="str">
        <f>IF(G14="","",INDEX(PFa!$G$8:$BD$8,MATCH($D14,PFa!$G$2:$BD$2,0)))</f>
        <v/>
      </c>
      <c r="Q14" s="119" t="str">
        <f>IF(G14="","",PFa!$F$8)</f>
        <v/>
      </c>
      <c r="R14" s="140" t="str">
        <f>IF(G14="","",INDEX(PFa!$C$8:$E$8,MATCH(INDEX(Candidatos!$G:$G,MATCH($D14,Candidatos!$C:$C,0)),PFa!$C$4:$E$4,0)))</f>
        <v/>
      </c>
      <c r="S14" s="57" t="str">
        <f t="shared" si="2"/>
        <v/>
      </c>
      <c r="T14" s="118" t="str">
        <f>IF(G14="","",INDEX(PFa!$G$9:$BD$9,MATCH($D14,PFa!$G$2:$BD$2,0)))</f>
        <v/>
      </c>
      <c r="U14" s="201" t="str">
        <f>IF(G14="","",INDEX(PFa!$C$9:$E$9,MATCH(INDEX(Candidatos!$G:$G,MATCH($D14,Candidatos!$C:$C,0)),PFa!$C$4:$E$4,0)))</f>
        <v/>
      </c>
      <c r="V14" s="35" t="str">
        <f t="shared" si="3"/>
        <v/>
      </c>
      <c r="W14" s="133" t="str">
        <f>IF(G14="","",INDEX(PFa!$G$10:$BD$10,MATCH($D14,PFa!$G$2:$BD$2,0)))</f>
        <v/>
      </c>
      <c r="X14" s="144" t="str">
        <f>IF(G14="","",INDEX(PFa!$C$10:$E$10,MATCH(INDEX(Candidatos!$G:$G,MATCH($D14,Candidatos!$C:$C,0)),PFa!$C$4:$E$4,0)))</f>
        <v/>
      </c>
      <c r="Y14" s="57" t="str">
        <f t="shared" si="4"/>
        <v/>
      </c>
      <c r="AB14" s="46"/>
    </row>
    <row r="15" spans="2:28" s="1" customFormat="1" ht="24" customHeight="1" x14ac:dyDescent="0.25">
      <c r="C15" s="6">
        <f t="shared" si="5"/>
        <v>11</v>
      </c>
      <c r="D15" s="7" t="str">
        <f>IF(G15="","",IF(INDEX(PFa!$G$2:$BD$2,MATCH(G15,PFa!$G$11:$BD$11,0))="","",INDEX(PFa!$G$2:$BD$2,MATCH(G15,PFa!$G$11:$BD$11,0))))</f>
        <v/>
      </c>
      <c r="E15" s="91" t="str">
        <f>IF(G15="","",INDEX(Candidatos!$D:$D,MATCH(D15,Candidatos!$C:$C,0)))</f>
        <v/>
      </c>
      <c r="F15" s="212" t="str">
        <f>IF(D15="","",IF(INDEX(Candidatos!E:E,MATCH(D15,Candidatos!C:C,0))="","",IF(INDEX(Candidatos!R:R,MATCH(D15,Candidatos!C:C,0))="OK","Renovação","Reprovado")))</f>
        <v/>
      </c>
      <c r="G15" s="200" t="str">
        <f>IF((LARGE(PFa!$G$11:$BD$11,$C15))=0,"",(LARGE(PFa!$G$11:$BD$11,$C15)))</f>
        <v/>
      </c>
      <c r="H15" s="207" t="str">
        <f>IF(G15="","",INDEX(PFa!$G$6:$BD$6,MATCH($D15,PFa!$G$2:$BD$2,0)))</f>
        <v/>
      </c>
      <c r="I15" s="208" t="str">
        <f>IF(G15="","",PFa!$F$6)</f>
        <v/>
      </c>
      <c r="J15" s="140" t="str">
        <f>IF(G15="","",INDEX(PFa!$C$6:$E$6,MATCH(INDEX(Candidatos!$G:$G,MATCH($D15,Candidatos!$C:$C,0)),PFa!$C$4:$E$4,0)))</f>
        <v/>
      </c>
      <c r="K15" s="57" t="str">
        <f t="shared" si="0"/>
        <v/>
      </c>
      <c r="L15" s="118" t="str">
        <f>IF(G15="","",INDEX(PFa!$G$7:$BD$7,MATCH($D15,PFa!$G$2:$BD$2,0)))</f>
        <v/>
      </c>
      <c r="M15" s="137" t="str">
        <f>IF(G15="","",PFa!$F$7)</f>
        <v/>
      </c>
      <c r="N15" s="125" t="str">
        <f>IF(G15="","",INDEX(PFa!$C$7:$E$7,MATCH(INDEX(Candidatos!$G:$G,MATCH($D15,Candidatos!$C:$C,0)),PFa!$C$4:$E$4,0)))</f>
        <v/>
      </c>
      <c r="O15" s="128" t="str">
        <f t="shared" si="1"/>
        <v/>
      </c>
      <c r="P15" s="133" t="str">
        <f>IF(G15="","",INDEX(PFa!$G$8:$BD$8,MATCH($D15,PFa!$G$2:$BD$2,0)))</f>
        <v/>
      </c>
      <c r="Q15" s="119" t="str">
        <f>IF(G15="","",PFa!$F$8)</f>
        <v/>
      </c>
      <c r="R15" s="140" t="str">
        <f>IF(G15="","",INDEX(PFa!$C$8:$E$8,MATCH(INDEX(Candidatos!$G:$G,MATCH($D15,Candidatos!$C:$C,0)),PFa!$C$4:$E$4,0)))</f>
        <v/>
      </c>
      <c r="S15" s="57" t="str">
        <f t="shared" si="2"/>
        <v/>
      </c>
      <c r="T15" s="118" t="str">
        <f>IF(G15="","",INDEX(PFa!$G$9:$BD$9,MATCH($D15,PFa!$G$2:$BD$2,0)))</f>
        <v/>
      </c>
      <c r="U15" s="201" t="str">
        <f>IF(G15="","",INDEX(PFa!$C$9:$E$9,MATCH(INDEX(Candidatos!$G:$G,MATCH($D15,Candidatos!$C:$C,0)),PFa!$C$4:$E$4,0)))</f>
        <v/>
      </c>
      <c r="V15" s="35" t="str">
        <f t="shared" si="3"/>
        <v/>
      </c>
      <c r="W15" s="133" t="str">
        <f>IF(G15="","",INDEX(PFa!$G$10:$BD$10,MATCH($D15,PFa!$G$2:$BD$2,0)))</f>
        <v/>
      </c>
      <c r="X15" s="144" t="str">
        <f>IF(G15="","",INDEX(PFa!$C$10:$E$10,MATCH(INDEX(Candidatos!$G:$G,MATCH($D15,Candidatos!$C:$C,0)),PFa!$C$4:$E$4,0)))</f>
        <v/>
      </c>
      <c r="Y15" s="57" t="str">
        <f t="shared" si="4"/>
        <v/>
      </c>
      <c r="AB15" s="46"/>
    </row>
    <row r="16" spans="2:28" s="1" customFormat="1" ht="24" customHeight="1" x14ac:dyDescent="0.25">
      <c r="C16" s="6">
        <f t="shared" si="5"/>
        <v>12</v>
      </c>
      <c r="D16" s="7" t="str">
        <f>IF(G16="","",IF(INDEX(PFa!$G$2:$BD$2,MATCH(G16,PFa!$G$11:$BD$11,0))="","",INDEX(PFa!$G$2:$BD$2,MATCH(G16,PFa!$G$11:$BD$11,0))))</f>
        <v/>
      </c>
      <c r="E16" s="91" t="str">
        <f>IF(G16="","",INDEX(Candidatos!$D:$D,MATCH(D16,Candidatos!$C:$C,0)))</f>
        <v/>
      </c>
      <c r="F16" s="212" t="str">
        <f>IF(D16="","",IF(INDEX(Candidatos!E:E,MATCH(D16,Candidatos!C:C,0))="","",IF(INDEX(Candidatos!R:R,MATCH(D16,Candidatos!C:C,0))="OK","Renovação","Reprovado")))</f>
        <v/>
      </c>
      <c r="G16" s="200" t="str">
        <f>IF((LARGE(PFa!$G$11:$BD$11,$C16))=0,"",(LARGE(PFa!$G$11:$BD$11,$C16)))</f>
        <v/>
      </c>
      <c r="H16" s="207" t="str">
        <f>IF(G16="","",INDEX(PFa!$G$6:$BD$6,MATCH($D16,PFa!$G$2:$BD$2,0)))</f>
        <v/>
      </c>
      <c r="I16" s="208" t="str">
        <f>IF(G16="","",PFa!$F$6)</f>
        <v/>
      </c>
      <c r="J16" s="140" t="str">
        <f>IF(G16="","",INDEX(PFa!$C$6:$E$6,MATCH(INDEX(Candidatos!$G:$G,MATCH($D16,Candidatos!$C:$C,0)),PFa!$C$4:$E$4,0)))</f>
        <v/>
      </c>
      <c r="K16" s="57" t="str">
        <f t="shared" si="0"/>
        <v/>
      </c>
      <c r="L16" s="118" t="str">
        <f>IF(G16="","",INDEX(PFa!$G$7:$BD$7,MATCH($D16,PFa!$G$2:$BD$2,0)))</f>
        <v/>
      </c>
      <c r="M16" s="137" t="str">
        <f>IF(G16="","",PFa!$F$7)</f>
        <v/>
      </c>
      <c r="N16" s="125" t="str">
        <f>IF(G16="","",INDEX(PFa!$C$7:$E$7,MATCH(INDEX(Candidatos!$G:$G,MATCH($D16,Candidatos!$C:$C,0)),PFa!$C$4:$E$4,0)))</f>
        <v/>
      </c>
      <c r="O16" s="128" t="str">
        <f t="shared" si="1"/>
        <v/>
      </c>
      <c r="P16" s="133" t="str">
        <f>IF(G16="","",INDEX(PFa!$G$8:$BD$8,MATCH($D16,PFa!$G$2:$BD$2,0)))</f>
        <v/>
      </c>
      <c r="Q16" s="119" t="str">
        <f>IF(G16="","",PFa!$F$8)</f>
        <v/>
      </c>
      <c r="R16" s="140" t="str">
        <f>IF(G16="","",INDEX(PFa!$C$8:$E$8,MATCH(INDEX(Candidatos!$G:$G,MATCH($D16,Candidatos!$C:$C,0)),PFa!$C$4:$E$4,0)))</f>
        <v/>
      </c>
      <c r="S16" s="57" t="str">
        <f t="shared" si="2"/>
        <v/>
      </c>
      <c r="T16" s="118" t="str">
        <f>IF(G16="","",INDEX(PFa!$G$9:$BD$9,MATCH($D16,PFa!$G$2:$BD$2,0)))</f>
        <v/>
      </c>
      <c r="U16" s="201" t="str">
        <f>IF(G16="","",INDEX(PFa!$C$9:$E$9,MATCH(INDEX(Candidatos!$G:$G,MATCH($D16,Candidatos!$C:$C,0)),PFa!$C$4:$E$4,0)))</f>
        <v/>
      </c>
      <c r="V16" s="35" t="str">
        <f t="shared" si="3"/>
        <v/>
      </c>
      <c r="W16" s="133" t="str">
        <f>IF(G16="","",INDEX(PFa!$G$10:$BD$10,MATCH($D16,PFa!$G$2:$BD$2,0)))</f>
        <v/>
      </c>
      <c r="X16" s="144" t="str">
        <f>IF(G16="","",INDEX(PFa!$C$10:$E$10,MATCH(INDEX(Candidatos!$G:$G,MATCH($D16,Candidatos!$C:$C,0)),PFa!$C$4:$E$4,0)))</f>
        <v/>
      </c>
      <c r="Y16" s="57" t="str">
        <f t="shared" si="4"/>
        <v/>
      </c>
      <c r="AB16" s="46"/>
    </row>
    <row r="17" spans="3:28" s="1" customFormat="1" ht="24" customHeight="1" x14ac:dyDescent="0.25">
      <c r="C17" s="6">
        <f t="shared" si="5"/>
        <v>13</v>
      </c>
      <c r="D17" s="7" t="str">
        <f>IF(G17="","",IF(INDEX(PFa!$G$2:$BD$2,MATCH(G17,PFa!$G$11:$BD$11,0))="","",INDEX(PFa!$G$2:$BD$2,MATCH(G17,PFa!$G$11:$BD$11,0))))</f>
        <v/>
      </c>
      <c r="E17" s="91" t="str">
        <f>IF(G17="","",INDEX(Candidatos!$D:$D,MATCH(D17,Candidatos!$C:$C,0)))</f>
        <v/>
      </c>
      <c r="F17" s="212" t="str">
        <f>IF(D17="","",IF(INDEX(Candidatos!E:E,MATCH(D17,Candidatos!C:C,0))="","",IF(INDEX(Candidatos!R:R,MATCH(D17,Candidatos!C:C,0))="OK","Renovação","Reprovado")))</f>
        <v/>
      </c>
      <c r="G17" s="200" t="str">
        <f>IF((LARGE(PFa!$G$11:$BD$11,$C17))=0,"",(LARGE(PFa!$G$11:$BD$11,$C17)))</f>
        <v/>
      </c>
      <c r="H17" s="207" t="str">
        <f>IF(G17="","",INDEX(PFa!$G$6:$BD$6,MATCH($D17,PFa!$G$2:$BD$2,0)))</f>
        <v/>
      </c>
      <c r="I17" s="208" t="str">
        <f>IF(G17="","",PFa!$F$6)</f>
        <v/>
      </c>
      <c r="J17" s="140" t="str">
        <f>IF(G17="","",INDEX(PFa!$C$6:$E$6,MATCH(INDEX(Candidatos!$G:$G,MATCH($D17,Candidatos!$C:$C,0)),PFa!$C$4:$E$4,0)))</f>
        <v/>
      </c>
      <c r="K17" s="57" t="str">
        <f t="shared" si="0"/>
        <v/>
      </c>
      <c r="L17" s="118" t="str">
        <f>IF(G17="","",INDEX(PFa!$G$7:$BD$7,MATCH($D17,PFa!$G$2:$BD$2,0)))</f>
        <v/>
      </c>
      <c r="M17" s="137" t="str">
        <f>IF(G17="","",PFa!$F$7)</f>
        <v/>
      </c>
      <c r="N17" s="125" t="str">
        <f>IF(G17="","",INDEX(PFa!$C$7:$E$7,MATCH(INDEX(Candidatos!$G:$G,MATCH($D17,Candidatos!$C:$C,0)),PFa!$C$4:$E$4,0)))</f>
        <v/>
      </c>
      <c r="O17" s="128" t="str">
        <f t="shared" si="1"/>
        <v/>
      </c>
      <c r="P17" s="133" t="str">
        <f>IF(G17="","",INDEX(PFa!$G$8:$BD$8,MATCH($D17,PFa!$G$2:$BD$2,0)))</f>
        <v/>
      </c>
      <c r="Q17" s="119" t="str">
        <f>IF(G17="","",PFa!$F$8)</f>
        <v/>
      </c>
      <c r="R17" s="140" t="str">
        <f>IF(G17="","",INDEX(PFa!$C$8:$E$8,MATCH(INDEX(Candidatos!$G:$G,MATCH($D17,Candidatos!$C:$C,0)),PFa!$C$4:$E$4,0)))</f>
        <v/>
      </c>
      <c r="S17" s="57" t="str">
        <f t="shared" si="2"/>
        <v/>
      </c>
      <c r="T17" s="118" t="str">
        <f>IF(G17="","",INDEX(PFa!$G$9:$BD$9,MATCH($D17,PFa!$G$2:$BD$2,0)))</f>
        <v/>
      </c>
      <c r="U17" s="201" t="str">
        <f>IF(G17="","",INDEX(PFa!$C$9:$E$9,MATCH(INDEX(Candidatos!$G:$G,MATCH($D17,Candidatos!$C:$C,0)),PFa!$C$4:$E$4,0)))</f>
        <v/>
      </c>
      <c r="V17" s="35" t="str">
        <f t="shared" si="3"/>
        <v/>
      </c>
      <c r="W17" s="133" t="str">
        <f>IF(G17="","",INDEX(PFa!$G$10:$BD$10,MATCH($D17,PFa!$G$2:$BD$2,0)))</f>
        <v/>
      </c>
      <c r="X17" s="144" t="str">
        <f>IF(G17="","",INDEX(PFa!$C$10:$E$10,MATCH(INDEX(Candidatos!$G:$G,MATCH($D17,Candidatos!$C:$C,0)),PFa!$C$4:$E$4,0)))</f>
        <v/>
      </c>
      <c r="Y17" s="57" t="str">
        <f t="shared" si="4"/>
        <v/>
      </c>
      <c r="AB17" s="46"/>
    </row>
    <row r="18" spans="3:28" s="1" customFormat="1" ht="24" customHeight="1" x14ac:dyDescent="0.25">
      <c r="C18" s="6">
        <f t="shared" si="5"/>
        <v>14</v>
      </c>
      <c r="D18" s="7" t="str">
        <f>IF(G18="","",IF(INDEX(PFa!$G$2:$BD$2,MATCH(G18,PFa!$G$11:$BD$11,0))="","",INDEX(PFa!$G$2:$BD$2,MATCH(G18,PFa!$G$11:$BD$11,0))))</f>
        <v/>
      </c>
      <c r="E18" s="91" t="str">
        <f>IF(G18="","",INDEX(Candidatos!$D:$D,MATCH(D18,Candidatos!$C:$C,0)))</f>
        <v/>
      </c>
      <c r="F18" s="212" t="str">
        <f>IF(D18="","",IF(INDEX(Candidatos!E:E,MATCH(D18,Candidatos!C:C,0))="","",IF(INDEX(Candidatos!R:R,MATCH(D18,Candidatos!C:C,0))="OK","Renovação","Reprovado")))</f>
        <v/>
      </c>
      <c r="G18" s="200" t="str">
        <f>IF((LARGE(PFa!$G$11:$BD$11,$C18))=0,"",(LARGE(PFa!$G$11:$BD$11,$C18)))</f>
        <v/>
      </c>
      <c r="H18" s="207" t="str">
        <f>IF(G18="","",INDEX(PFa!$G$6:$BD$6,MATCH($D18,PFa!$G$2:$BD$2,0)))</f>
        <v/>
      </c>
      <c r="I18" s="208" t="str">
        <f>IF(G18="","",PFa!$F$6)</f>
        <v/>
      </c>
      <c r="J18" s="140" t="str">
        <f>IF(G18="","",INDEX(PFa!$C$6:$E$6,MATCH(INDEX(Candidatos!$G:$G,MATCH($D18,Candidatos!$C:$C,0)),PFa!$C$4:$E$4,0)))</f>
        <v/>
      </c>
      <c r="K18" s="57" t="str">
        <f t="shared" si="0"/>
        <v/>
      </c>
      <c r="L18" s="118" t="str">
        <f>IF(G18="","",INDEX(PFa!$G$7:$BD$7,MATCH($D18,PFa!$G$2:$BD$2,0)))</f>
        <v/>
      </c>
      <c r="M18" s="137" t="str">
        <f>IF(G18="","",PFa!$F$7)</f>
        <v/>
      </c>
      <c r="N18" s="125" t="str">
        <f>IF(G18="","",INDEX(PFa!$C$7:$E$7,MATCH(INDEX(Candidatos!$G:$G,MATCH($D18,Candidatos!$C:$C,0)),PFa!$C$4:$E$4,0)))</f>
        <v/>
      </c>
      <c r="O18" s="128" t="str">
        <f t="shared" si="1"/>
        <v/>
      </c>
      <c r="P18" s="133" t="str">
        <f>IF(G18="","",INDEX(PFa!$G$8:$BD$8,MATCH($D18,PFa!$G$2:$BD$2,0)))</f>
        <v/>
      </c>
      <c r="Q18" s="119" t="str">
        <f>IF(G18="","",PFa!$F$8)</f>
        <v/>
      </c>
      <c r="R18" s="140" t="str">
        <f>IF(G18="","",INDEX(PFa!$C$8:$E$8,MATCH(INDEX(Candidatos!$G:$G,MATCH($D18,Candidatos!$C:$C,0)),PFa!$C$4:$E$4,0)))</f>
        <v/>
      </c>
      <c r="S18" s="57" t="str">
        <f t="shared" si="2"/>
        <v/>
      </c>
      <c r="T18" s="118" t="str">
        <f>IF(G18="","",INDEX(PFa!$G$9:$BD$9,MATCH($D18,PFa!$G$2:$BD$2,0)))</f>
        <v/>
      </c>
      <c r="U18" s="201" t="str">
        <f>IF(G18="","",INDEX(PFa!$C$9:$E$9,MATCH(INDEX(Candidatos!$G:$G,MATCH($D18,Candidatos!$C:$C,0)),PFa!$C$4:$E$4,0)))</f>
        <v/>
      </c>
      <c r="V18" s="35" t="str">
        <f t="shared" si="3"/>
        <v/>
      </c>
      <c r="W18" s="133" t="str">
        <f>IF(G18="","",INDEX(PFa!$G$10:$BD$10,MATCH($D18,PFa!$G$2:$BD$2,0)))</f>
        <v/>
      </c>
      <c r="X18" s="144" t="str">
        <f>IF(G18="","",INDEX(PFa!$C$10:$E$10,MATCH(INDEX(Candidatos!$G:$G,MATCH($D18,Candidatos!$C:$C,0)),PFa!$C$4:$E$4,0)))</f>
        <v/>
      </c>
      <c r="Y18" s="57" t="str">
        <f t="shared" si="4"/>
        <v/>
      </c>
      <c r="AB18" s="46"/>
    </row>
    <row r="19" spans="3:28" s="1" customFormat="1" ht="24" customHeight="1" x14ac:dyDescent="0.25">
      <c r="C19" s="6">
        <f t="shared" si="5"/>
        <v>15</v>
      </c>
      <c r="D19" s="7" t="str">
        <f>IF(G19="","",IF(INDEX(PFa!$G$2:$BD$2,MATCH(G19,PFa!$G$11:$BD$11,0))="","",INDEX(PFa!$G$2:$BD$2,MATCH(G19,PFa!$G$11:$BD$11,0))))</f>
        <v/>
      </c>
      <c r="E19" s="91" t="str">
        <f>IF(G19="","",INDEX(Candidatos!$D:$D,MATCH(D19,Candidatos!$C:$C,0)))</f>
        <v/>
      </c>
      <c r="F19" s="212" t="str">
        <f>IF(D19="","",IF(INDEX(Candidatos!E:E,MATCH(D19,Candidatos!C:C,0))="","",IF(INDEX(Candidatos!R:R,MATCH(D19,Candidatos!C:C,0))="OK","Renovação","Reprovado")))</f>
        <v/>
      </c>
      <c r="G19" s="200" t="str">
        <f>IF((LARGE(PFa!$G$11:$BD$11,$C19))=0,"",(LARGE(PFa!$G$11:$BD$11,$C19)))</f>
        <v/>
      </c>
      <c r="H19" s="207" t="str">
        <f>IF(G19="","",INDEX(PFa!$G$6:$BD$6,MATCH($D19,PFa!$G$2:$BD$2,0)))</f>
        <v/>
      </c>
      <c r="I19" s="208" t="str">
        <f>IF(G19="","",PFa!$F$6)</f>
        <v/>
      </c>
      <c r="J19" s="140" t="str">
        <f>IF(G19="","",INDEX(PFa!$C$6:$E$6,MATCH(INDEX(Candidatos!$G:$G,MATCH($D19,Candidatos!$C:$C,0)),PFa!$C$4:$E$4,0)))</f>
        <v/>
      </c>
      <c r="K19" s="57" t="str">
        <f t="shared" si="0"/>
        <v/>
      </c>
      <c r="L19" s="118" t="str">
        <f>IF(G19="","",INDEX(PFa!$G$7:$BD$7,MATCH($D19,PFa!$G$2:$BD$2,0)))</f>
        <v/>
      </c>
      <c r="M19" s="137" t="str">
        <f>IF(G19="","",PFa!$F$7)</f>
        <v/>
      </c>
      <c r="N19" s="125" t="str">
        <f>IF(G19="","",INDEX(PFa!$C$7:$E$7,MATCH(INDEX(Candidatos!$G:$G,MATCH($D19,Candidatos!$C:$C,0)),PFa!$C$4:$E$4,0)))</f>
        <v/>
      </c>
      <c r="O19" s="128" t="str">
        <f t="shared" si="1"/>
        <v/>
      </c>
      <c r="P19" s="133" t="str">
        <f>IF(G19="","",INDEX(PFa!$G$8:$BD$8,MATCH($D19,PFa!$G$2:$BD$2,0)))</f>
        <v/>
      </c>
      <c r="Q19" s="119" t="str">
        <f>IF(G19="","",PFa!$F$8)</f>
        <v/>
      </c>
      <c r="R19" s="140" t="str">
        <f>IF(G19="","",INDEX(PFa!$C$8:$E$8,MATCH(INDEX(Candidatos!$G:$G,MATCH($D19,Candidatos!$C:$C,0)),PFa!$C$4:$E$4,0)))</f>
        <v/>
      </c>
      <c r="S19" s="57" t="str">
        <f t="shared" si="2"/>
        <v/>
      </c>
      <c r="T19" s="118" t="str">
        <f>IF(G19="","",INDEX(PFa!$G$9:$BD$9,MATCH($D19,PFa!$G$2:$BD$2,0)))</f>
        <v/>
      </c>
      <c r="U19" s="201" t="str">
        <f>IF(G19="","",INDEX(PFa!$C$9:$E$9,MATCH(INDEX(Candidatos!$G:$G,MATCH($D19,Candidatos!$C:$C,0)),PFa!$C$4:$E$4,0)))</f>
        <v/>
      </c>
      <c r="V19" s="35" t="str">
        <f t="shared" si="3"/>
        <v/>
      </c>
      <c r="W19" s="133" t="str">
        <f>IF(G19="","",INDEX(PFa!$G$10:$BD$10,MATCH($D19,PFa!$G$2:$BD$2,0)))</f>
        <v/>
      </c>
      <c r="X19" s="144" t="str">
        <f>IF(G19="","",INDEX(PFa!$C$10:$E$10,MATCH(INDEX(Candidatos!$G:$G,MATCH($D19,Candidatos!$C:$C,0)),PFa!$C$4:$E$4,0)))</f>
        <v/>
      </c>
      <c r="Y19" s="57" t="str">
        <f t="shared" si="4"/>
        <v/>
      </c>
      <c r="AB19" s="46"/>
    </row>
    <row r="20" spans="3:28" s="1" customFormat="1" ht="24" customHeight="1" x14ac:dyDescent="0.25">
      <c r="C20" s="6">
        <f t="shared" si="5"/>
        <v>16</v>
      </c>
      <c r="D20" s="7" t="str">
        <f>IF(G20="","",IF(INDEX(PFa!$G$2:$BD$2,MATCH(G20,PFa!$G$11:$BD$11,0))="","",INDEX(PFa!$G$2:$BD$2,MATCH(G20,PFa!$G$11:$BD$11,0))))</f>
        <v/>
      </c>
      <c r="E20" s="91" t="str">
        <f>IF(G20="","",INDEX(Candidatos!$D:$D,MATCH(D20,Candidatos!$C:$C,0)))</f>
        <v/>
      </c>
      <c r="F20" s="212" t="str">
        <f>IF(D20="","",IF(INDEX(Candidatos!E:E,MATCH(D20,Candidatos!C:C,0))="","",IF(INDEX(Candidatos!R:R,MATCH(D20,Candidatos!C:C,0))="OK","Renovação","Reprovado")))</f>
        <v/>
      </c>
      <c r="G20" s="200" t="str">
        <f>IF((LARGE(PFa!$G$11:$BD$11,$C20))=0,"",(LARGE(PFa!$G$11:$BD$11,$C20)))</f>
        <v/>
      </c>
      <c r="H20" s="207" t="str">
        <f>IF(G20="","",INDEX(PFa!$G$6:$BD$6,MATCH($D20,PFa!$G$2:$BD$2,0)))</f>
        <v/>
      </c>
      <c r="I20" s="208" t="str">
        <f>IF(G20="","",PFa!$F$6)</f>
        <v/>
      </c>
      <c r="J20" s="140" t="str">
        <f>IF(G20="","",INDEX(PFa!$C$6:$E$6,MATCH(INDEX(Candidatos!$G:$G,MATCH($D20,Candidatos!$C:$C,0)),PFa!$C$4:$E$4,0)))</f>
        <v/>
      </c>
      <c r="K20" s="57" t="str">
        <f t="shared" si="0"/>
        <v/>
      </c>
      <c r="L20" s="118" t="str">
        <f>IF(G20="","",INDEX(PFa!$G$7:$BD$7,MATCH($D20,PFa!$G$2:$BD$2,0)))</f>
        <v/>
      </c>
      <c r="M20" s="137" t="str">
        <f>IF(G20="","",PFa!$F$7)</f>
        <v/>
      </c>
      <c r="N20" s="125" t="str">
        <f>IF(G20="","",INDEX(PFa!$C$7:$E$7,MATCH(INDEX(Candidatos!$G:$G,MATCH($D20,Candidatos!$C:$C,0)),PFa!$C$4:$E$4,0)))</f>
        <v/>
      </c>
      <c r="O20" s="128" t="str">
        <f t="shared" si="1"/>
        <v/>
      </c>
      <c r="P20" s="133" t="str">
        <f>IF(G20="","",INDEX(PFa!$G$8:$BD$8,MATCH($D20,PFa!$G$2:$BD$2,0)))</f>
        <v/>
      </c>
      <c r="Q20" s="119" t="str">
        <f>IF(G20="","",PFa!$F$8)</f>
        <v/>
      </c>
      <c r="R20" s="140" t="str">
        <f>IF(G20="","",INDEX(PFa!$C$8:$E$8,MATCH(INDEX(Candidatos!$G:$G,MATCH($D20,Candidatos!$C:$C,0)),PFa!$C$4:$E$4,0)))</f>
        <v/>
      </c>
      <c r="S20" s="57" t="str">
        <f t="shared" si="2"/>
        <v/>
      </c>
      <c r="T20" s="118" t="str">
        <f>IF(G20="","",INDEX(PFa!$G$9:$BD$9,MATCH($D20,PFa!$G$2:$BD$2,0)))</f>
        <v/>
      </c>
      <c r="U20" s="201" t="str">
        <f>IF(G20="","",INDEX(PFa!$C$9:$E$9,MATCH(INDEX(Candidatos!$G:$G,MATCH($D20,Candidatos!$C:$C,0)),PFa!$C$4:$E$4,0)))</f>
        <v/>
      </c>
      <c r="V20" s="35" t="str">
        <f t="shared" si="3"/>
        <v/>
      </c>
      <c r="W20" s="133" t="str">
        <f>IF(G20="","",INDEX(PFa!$G$10:$BD$10,MATCH($D20,PFa!$G$2:$BD$2,0)))</f>
        <v/>
      </c>
      <c r="X20" s="144" t="str">
        <f>IF(G20="","",INDEX(PFa!$C$10:$E$10,MATCH(INDEX(Candidatos!$G:$G,MATCH($D20,Candidatos!$C:$C,0)),PFa!$C$4:$E$4,0)))</f>
        <v/>
      </c>
      <c r="Y20" s="57" t="str">
        <f t="shared" si="4"/>
        <v/>
      </c>
      <c r="AB20" s="46"/>
    </row>
    <row r="21" spans="3:28" s="1" customFormat="1" ht="24" customHeight="1" x14ac:dyDescent="0.25">
      <c r="C21" s="6">
        <f t="shared" si="5"/>
        <v>17</v>
      </c>
      <c r="D21" s="7" t="str">
        <f>IF(G21="","",IF(INDEX(PFa!$G$2:$BD$2,MATCH(G21,PFa!$G$11:$BD$11,0))="","",INDEX(PFa!$G$2:$BD$2,MATCH(G21,PFa!$G$11:$BD$11,0))))</f>
        <v/>
      </c>
      <c r="E21" s="91" t="str">
        <f>IF(G21="","",INDEX(Candidatos!$D:$D,MATCH(D21,Candidatos!$C:$C,0)))</f>
        <v/>
      </c>
      <c r="F21" s="212" t="str">
        <f>IF(D21="","",IF(INDEX(Candidatos!E:E,MATCH(D21,Candidatos!C:C,0))="","",IF(INDEX(Candidatos!R:R,MATCH(D21,Candidatos!C:C,0))="OK","Renovação","Reprovado")))</f>
        <v/>
      </c>
      <c r="G21" s="200" t="str">
        <f>IF((LARGE(PFa!$G$11:$BD$11,$C21))=0,"",(LARGE(PFa!$G$11:$BD$11,$C21)))</f>
        <v/>
      </c>
      <c r="H21" s="207" t="str">
        <f>IF(G21="","",INDEX(PFa!$G$6:$BD$6,MATCH($D21,PFa!$G$2:$BD$2,0)))</f>
        <v/>
      </c>
      <c r="I21" s="208" t="str">
        <f>IF(G21="","",PFa!$F$6)</f>
        <v/>
      </c>
      <c r="J21" s="140" t="str">
        <f>IF(G21="","",INDEX(PFa!$C$6:$E$6,MATCH(INDEX(Candidatos!$G:$G,MATCH($D21,Candidatos!$C:$C,0)),PFa!$C$4:$E$4,0)))</f>
        <v/>
      </c>
      <c r="K21" s="57" t="str">
        <f t="shared" si="0"/>
        <v/>
      </c>
      <c r="L21" s="118" t="str">
        <f>IF(G21="","",INDEX(PFa!$G$7:$BD$7,MATCH($D21,PFa!$G$2:$BD$2,0)))</f>
        <v/>
      </c>
      <c r="M21" s="137" t="str">
        <f>IF(G21="","",PFa!$F$7)</f>
        <v/>
      </c>
      <c r="N21" s="125" t="str">
        <f>IF(G21="","",INDEX(PFa!$C$7:$E$7,MATCH(INDEX(Candidatos!$G:$G,MATCH($D21,Candidatos!$C:$C,0)),PFa!$C$4:$E$4,0)))</f>
        <v/>
      </c>
      <c r="O21" s="128" t="str">
        <f t="shared" si="1"/>
        <v/>
      </c>
      <c r="P21" s="133" t="str">
        <f>IF(G21="","",INDEX(PFa!$G$8:$BD$8,MATCH($D21,PFa!$G$2:$BD$2,0)))</f>
        <v/>
      </c>
      <c r="Q21" s="119" t="str">
        <f>IF(G21="","",PFa!$F$8)</f>
        <v/>
      </c>
      <c r="R21" s="140" t="str">
        <f>IF(G21="","",INDEX(PFa!$C$8:$E$8,MATCH(INDEX(Candidatos!$G:$G,MATCH($D21,Candidatos!$C:$C,0)),PFa!$C$4:$E$4,0)))</f>
        <v/>
      </c>
      <c r="S21" s="57" t="str">
        <f t="shared" si="2"/>
        <v/>
      </c>
      <c r="T21" s="118" t="str">
        <f>IF(G21="","",INDEX(PFa!$G$9:$BD$9,MATCH($D21,PFa!$G$2:$BD$2,0)))</f>
        <v/>
      </c>
      <c r="U21" s="201" t="str">
        <f>IF(G21="","",INDEX(PFa!$C$9:$E$9,MATCH(INDEX(Candidatos!$G:$G,MATCH($D21,Candidatos!$C:$C,0)),PFa!$C$4:$E$4,0)))</f>
        <v/>
      </c>
      <c r="V21" s="35" t="str">
        <f t="shared" si="3"/>
        <v/>
      </c>
      <c r="W21" s="133" t="str">
        <f>IF(G21="","",INDEX(PFa!$G$10:$BD$10,MATCH($D21,PFa!$G$2:$BD$2,0)))</f>
        <v/>
      </c>
      <c r="X21" s="144" t="str">
        <f>IF(G21="","",INDEX(PFa!$C$10:$E$10,MATCH(INDEX(Candidatos!$G:$G,MATCH($D21,Candidatos!$C:$C,0)),PFa!$C$4:$E$4,0)))</f>
        <v/>
      </c>
      <c r="Y21" s="57" t="str">
        <f t="shared" si="4"/>
        <v/>
      </c>
      <c r="AB21" s="46"/>
    </row>
    <row r="22" spans="3:28" s="1" customFormat="1" ht="24" customHeight="1" x14ac:dyDescent="0.25">
      <c r="C22" s="6">
        <f t="shared" si="5"/>
        <v>18</v>
      </c>
      <c r="D22" s="7" t="str">
        <f>IF(G22="","",IF(INDEX(PFa!$G$2:$BD$2,MATCH(G22,PFa!$G$11:$BD$11,0))="","",INDEX(PFa!$G$2:$BD$2,MATCH(G22,PFa!$G$11:$BD$11,0))))</f>
        <v/>
      </c>
      <c r="E22" s="91" t="str">
        <f>IF(G22="","",INDEX(Candidatos!$D:$D,MATCH(D22,Candidatos!$C:$C,0)))</f>
        <v/>
      </c>
      <c r="F22" s="212" t="str">
        <f>IF(D22="","",IF(INDEX(Candidatos!E:E,MATCH(D22,Candidatos!C:C,0))="","",IF(INDEX(Candidatos!R:R,MATCH(D22,Candidatos!C:C,0))="OK","Renovação","Reprovado")))</f>
        <v/>
      </c>
      <c r="G22" s="200" t="str">
        <f>IF((LARGE(PFa!$G$11:$BD$11,$C22))=0,"",(LARGE(PFa!$G$11:$BD$11,$C22)))</f>
        <v/>
      </c>
      <c r="H22" s="207" t="str">
        <f>IF(G22="","",INDEX(PFa!$G$6:$BD$6,MATCH($D22,PFa!$G$2:$BD$2,0)))</f>
        <v/>
      </c>
      <c r="I22" s="208" t="str">
        <f>IF(G22="","",PFa!$F$6)</f>
        <v/>
      </c>
      <c r="J22" s="140" t="str">
        <f>IF(G22="","",INDEX(PFa!$C$6:$E$6,MATCH(INDEX(Candidatos!$G:$G,MATCH($D22,Candidatos!$C:$C,0)),PFa!$C$4:$E$4,0)))</f>
        <v/>
      </c>
      <c r="K22" s="57" t="str">
        <f t="shared" si="0"/>
        <v/>
      </c>
      <c r="L22" s="118" t="str">
        <f>IF(G22="","",INDEX(PFa!$G$7:$BD$7,MATCH($D22,PFa!$G$2:$BD$2,0)))</f>
        <v/>
      </c>
      <c r="M22" s="137" t="str">
        <f>IF(G22="","",PFa!$F$7)</f>
        <v/>
      </c>
      <c r="N22" s="125" t="str">
        <f>IF(G22="","",INDEX(PFa!$C$7:$E$7,MATCH(INDEX(Candidatos!$G:$G,MATCH($D22,Candidatos!$C:$C,0)),PFa!$C$4:$E$4,0)))</f>
        <v/>
      </c>
      <c r="O22" s="128" t="str">
        <f t="shared" si="1"/>
        <v/>
      </c>
      <c r="P22" s="133" t="str">
        <f>IF(G22="","",INDEX(PFa!$G$8:$BD$8,MATCH($D22,PFa!$G$2:$BD$2,0)))</f>
        <v/>
      </c>
      <c r="Q22" s="119" t="str">
        <f>IF(G22="","",PFa!$F$8)</f>
        <v/>
      </c>
      <c r="R22" s="140" t="str">
        <f>IF(G22="","",INDEX(PFa!$C$8:$E$8,MATCH(INDEX(Candidatos!$G:$G,MATCH($D22,Candidatos!$C:$C,0)),PFa!$C$4:$E$4,0)))</f>
        <v/>
      </c>
      <c r="S22" s="57" t="str">
        <f t="shared" si="2"/>
        <v/>
      </c>
      <c r="T22" s="118" t="str">
        <f>IF(G22="","",INDEX(PFa!$G$9:$BD$9,MATCH($D22,PFa!$G$2:$BD$2,0)))</f>
        <v/>
      </c>
      <c r="U22" s="201" t="str">
        <f>IF(G22="","",INDEX(PFa!$C$9:$E$9,MATCH(INDEX(Candidatos!$G:$G,MATCH($D22,Candidatos!$C:$C,0)),PFa!$C$4:$E$4,0)))</f>
        <v/>
      </c>
      <c r="V22" s="35" t="str">
        <f t="shared" si="3"/>
        <v/>
      </c>
      <c r="W22" s="133" t="str">
        <f>IF(G22="","",INDEX(PFa!$G$10:$BD$10,MATCH($D22,PFa!$G$2:$BD$2,0)))</f>
        <v/>
      </c>
      <c r="X22" s="144" t="str">
        <f>IF(G22="","",INDEX(PFa!$C$10:$E$10,MATCH(INDEX(Candidatos!$G:$G,MATCH($D22,Candidatos!$C:$C,0)),PFa!$C$4:$E$4,0)))</f>
        <v/>
      </c>
      <c r="Y22" s="57" t="str">
        <f t="shared" si="4"/>
        <v/>
      </c>
      <c r="AB22" s="46"/>
    </row>
    <row r="23" spans="3:28" s="1" customFormat="1" ht="24" customHeight="1" x14ac:dyDescent="0.25">
      <c r="C23" s="6">
        <f t="shared" si="5"/>
        <v>19</v>
      </c>
      <c r="D23" s="7" t="str">
        <f>IF(G23="","",IF(INDEX(PFa!$G$2:$BD$2,MATCH(G23,PFa!$G$11:$BD$11,0))="","",INDEX(PFa!$G$2:$BD$2,MATCH(G23,PFa!$G$11:$BD$11,0))))</f>
        <v/>
      </c>
      <c r="E23" s="91" t="str">
        <f>IF(G23="","",INDEX(Candidatos!$D:$D,MATCH(D23,Candidatos!$C:$C,0)))</f>
        <v/>
      </c>
      <c r="F23" s="212" t="str">
        <f>IF(D23="","",IF(INDEX(Candidatos!E:E,MATCH(D23,Candidatos!C:C,0))="","",IF(INDEX(Candidatos!R:R,MATCH(D23,Candidatos!C:C,0))="OK","Renovação","Reprovado")))</f>
        <v/>
      </c>
      <c r="G23" s="200" t="str">
        <f>IF((LARGE(PFa!$G$11:$BD$11,$C23))=0,"",(LARGE(PFa!$G$11:$BD$11,$C23)))</f>
        <v/>
      </c>
      <c r="H23" s="207" t="str">
        <f>IF(G23="","",INDEX(PFa!$G$6:$BD$6,MATCH($D23,PFa!$G$2:$BD$2,0)))</f>
        <v/>
      </c>
      <c r="I23" s="208" t="str">
        <f>IF(G23="","",PFa!$F$6)</f>
        <v/>
      </c>
      <c r="J23" s="140" t="str">
        <f>IF(G23="","",INDEX(PFa!$C$6:$E$6,MATCH(INDEX(Candidatos!$G:$G,MATCH($D23,Candidatos!$C:$C,0)),PFa!$C$4:$E$4,0)))</f>
        <v/>
      </c>
      <c r="K23" s="57" t="str">
        <f t="shared" si="0"/>
        <v/>
      </c>
      <c r="L23" s="118" t="str">
        <f>IF(G23="","",INDEX(PFa!$G$7:$BD$7,MATCH($D23,PFa!$G$2:$BD$2,0)))</f>
        <v/>
      </c>
      <c r="M23" s="137" t="str">
        <f>IF(G23="","",PFa!$F$7)</f>
        <v/>
      </c>
      <c r="N23" s="125" t="str">
        <f>IF(G23="","",INDEX(PFa!$C$7:$E$7,MATCH(INDEX(Candidatos!$G:$G,MATCH($D23,Candidatos!$C:$C,0)),PFa!$C$4:$E$4,0)))</f>
        <v/>
      </c>
      <c r="O23" s="128" t="str">
        <f t="shared" si="1"/>
        <v/>
      </c>
      <c r="P23" s="133" t="str">
        <f>IF(G23="","",INDEX(PFa!$G$8:$BD$8,MATCH($D23,PFa!$G$2:$BD$2,0)))</f>
        <v/>
      </c>
      <c r="Q23" s="119" t="str">
        <f>IF(G23="","",PFa!$F$8)</f>
        <v/>
      </c>
      <c r="R23" s="140" t="str">
        <f>IF(G23="","",INDEX(PFa!$C$8:$E$8,MATCH(INDEX(Candidatos!$G:$G,MATCH($D23,Candidatos!$C:$C,0)),PFa!$C$4:$E$4,0)))</f>
        <v/>
      </c>
      <c r="S23" s="57" t="str">
        <f t="shared" si="2"/>
        <v/>
      </c>
      <c r="T23" s="118" t="str">
        <f>IF(G23="","",INDEX(PFa!$G$9:$BD$9,MATCH($D23,PFa!$G$2:$BD$2,0)))</f>
        <v/>
      </c>
      <c r="U23" s="201" t="str">
        <f>IF(G23="","",INDEX(PFa!$C$9:$E$9,MATCH(INDEX(Candidatos!$G:$G,MATCH($D23,Candidatos!$C:$C,0)),PFa!$C$4:$E$4,0)))</f>
        <v/>
      </c>
      <c r="V23" s="35" t="str">
        <f t="shared" si="3"/>
        <v/>
      </c>
      <c r="W23" s="133" t="str">
        <f>IF(G23="","",INDEX(PFa!$G$10:$BD$10,MATCH($D23,PFa!$G$2:$BD$2,0)))</f>
        <v/>
      </c>
      <c r="X23" s="144" t="str">
        <f>IF(G23="","",INDEX(PFa!$C$10:$E$10,MATCH(INDEX(Candidatos!$G:$G,MATCH($D23,Candidatos!$C:$C,0)),PFa!$C$4:$E$4,0)))</f>
        <v/>
      </c>
      <c r="Y23" s="57" t="str">
        <f t="shared" si="4"/>
        <v/>
      </c>
      <c r="AB23" s="46"/>
    </row>
    <row r="24" spans="3:28" s="1" customFormat="1" ht="24" customHeight="1" x14ac:dyDescent="0.25">
      <c r="C24" s="6">
        <f t="shared" si="5"/>
        <v>20</v>
      </c>
      <c r="D24" s="7" t="str">
        <f>IF(G24="","",IF(INDEX(PFa!$G$2:$BD$2,MATCH(G24,PFa!$G$11:$BD$11,0))="","",INDEX(PFa!$G$2:$BD$2,MATCH(G24,PFa!$G$11:$BD$11,0))))</f>
        <v/>
      </c>
      <c r="E24" s="91" t="str">
        <f>IF(G24="","",INDEX(Candidatos!$D:$D,MATCH(D24,Candidatos!$C:$C,0)))</f>
        <v/>
      </c>
      <c r="F24" s="212" t="str">
        <f>IF(D24="","",IF(INDEX(Candidatos!E:E,MATCH(D24,Candidatos!C:C,0))="","",IF(INDEX(Candidatos!R:R,MATCH(D24,Candidatos!C:C,0))="OK","Renovação","Reprovado")))</f>
        <v/>
      </c>
      <c r="G24" s="200" t="str">
        <f>IF((LARGE(PFa!$G$11:$BD$11,$C24))=0,"",(LARGE(PFa!$G$11:$BD$11,$C24)))</f>
        <v/>
      </c>
      <c r="H24" s="207" t="str">
        <f>IF(G24="","",INDEX(PFa!$G$6:$BD$6,MATCH($D24,PFa!$G$2:$BD$2,0)))</f>
        <v/>
      </c>
      <c r="I24" s="208" t="str">
        <f>IF(G24="","",PFa!$F$6)</f>
        <v/>
      </c>
      <c r="J24" s="140" t="str">
        <f>IF(G24="","",INDEX(PFa!$C$6:$E$6,MATCH(INDEX(Candidatos!$G:$G,MATCH($D24,Candidatos!$C:$C,0)),PFa!$C$4:$E$4,0)))</f>
        <v/>
      </c>
      <c r="K24" s="57" t="str">
        <f t="shared" si="0"/>
        <v/>
      </c>
      <c r="L24" s="118" t="str">
        <f>IF(G24="","",INDEX(PFa!$G$7:$BD$7,MATCH($D24,PFa!$G$2:$BD$2,0)))</f>
        <v/>
      </c>
      <c r="M24" s="137" t="str">
        <f>IF(G24="","",PFa!$F$7)</f>
        <v/>
      </c>
      <c r="N24" s="125" t="str">
        <f>IF(G24="","",INDEX(PFa!$C$7:$E$7,MATCH(INDEX(Candidatos!$G:$G,MATCH($D24,Candidatos!$C:$C,0)),PFa!$C$4:$E$4,0)))</f>
        <v/>
      </c>
      <c r="O24" s="128" t="str">
        <f t="shared" si="1"/>
        <v/>
      </c>
      <c r="P24" s="133" t="str">
        <f>IF(G24="","",INDEX(PFa!$G$8:$BD$8,MATCH($D24,PFa!$G$2:$BD$2,0)))</f>
        <v/>
      </c>
      <c r="Q24" s="119" t="str">
        <f>IF(G24="","",PFa!$F$8)</f>
        <v/>
      </c>
      <c r="R24" s="140" t="str">
        <f>IF(G24="","",INDEX(PFa!$C$8:$E$8,MATCH(INDEX(Candidatos!$G:$G,MATCH($D24,Candidatos!$C:$C,0)),PFa!$C$4:$E$4,0)))</f>
        <v/>
      </c>
      <c r="S24" s="57" t="str">
        <f t="shared" si="2"/>
        <v/>
      </c>
      <c r="T24" s="118" t="str">
        <f>IF(G24="","",INDEX(PFa!$G$9:$BD$9,MATCH($D24,PFa!$G$2:$BD$2,0)))</f>
        <v/>
      </c>
      <c r="U24" s="201" t="str">
        <f>IF(G24="","",INDEX(PFa!$C$9:$E$9,MATCH(INDEX(Candidatos!$G:$G,MATCH($D24,Candidatos!$C:$C,0)),PFa!$C$4:$E$4,0)))</f>
        <v/>
      </c>
      <c r="V24" s="35" t="str">
        <f t="shared" si="3"/>
        <v/>
      </c>
      <c r="W24" s="133" t="str">
        <f>IF(G24="","",INDEX(PFa!$G$10:$BD$10,MATCH($D24,PFa!$G$2:$BD$2,0)))</f>
        <v/>
      </c>
      <c r="X24" s="144" t="str">
        <f>IF(G24="","",INDEX(PFa!$C$10:$E$10,MATCH(INDEX(Candidatos!$G:$G,MATCH($D24,Candidatos!$C:$C,0)),PFa!$C$4:$E$4,0)))</f>
        <v/>
      </c>
      <c r="Y24" s="57" t="str">
        <f t="shared" si="4"/>
        <v/>
      </c>
      <c r="AB24" s="46"/>
    </row>
    <row r="25" spans="3:28" s="1" customFormat="1" ht="24" customHeight="1" x14ac:dyDescent="0.3">
      <c r="C25" s="6">
        <f t="shared" si="5"/>
        <v>21</v>
      </c>
      <c r="D25" s="7" t="str">
        <f>IF(G25="","",IF(INDEX(PFa!$G$2:$BD$2,MATCH(G25,PFa!$G$11:$BD$11,0))="","",INDEX(PFa!$G$2:$BD$2,MATCH(G25,PFa!$G$11:$BD$11,0))))</f>
        <v/>
      </c>
      <c r="E25" s="91" t="str">
        <f>IF(G25="","",INDEX(Candidatos!$D:$D,MATCH(D25,Candidatos!$C:$C,0)))</f>
        <v/>
      </c>
      <c r="F25" s="212" t="str">
        <f>IF(D25="","",IF(INDEX(Candidatos!E:E,MATCH(D25,Candidatos!C:C,0))="","",IF(INDEX(Candidatos!R:R,MATCH(D25,Candidatos!C:C,0))="OK","Renovação","Reprovado")))</f>
        <v/>
      </c>
      <c r="G25" s="200" t="str">
        <f>IF((LARGE(PFa!$G$11:$BD$11,$C25))=0,"",(LARGE(PFa!$G$11:$BD$11,$C25)))</f>
        <v/>
      </c>
      <c r="H25" s="207" t="str">
        <f>IF(G25="","",INDEX(PFa!$G$6:$BD$6,MATCH($D25,PFa!$G$2:$BD$2,0)))</f>
        <v/>
      </c>
      <c r="I25" s="208" t="str">
        <f>IF(G25="","",PFa!$F$6)</f>
        <v/>
      </c>
      <c r="J25" s="140" t="str">
        <f>IF(G25="","",INDEX(PFa!$C$6:$E$6,MATCH(INDEX(Candidatos!$G:$G,MATCH($D25,Candidatos!$C:$C,0)),PFa!$C$4:$E$4,0)))</f>
        <v/>
      </c>
      <c r="K25" s="57" t="str">
        <f t="shared" si="0"/>
        <v/>
      </c>
      <c r="L25" s="118" t="str">
        <f>IF(G25="","",INDEX(PFa!$G$7:$BD$7,MATCH($D25,PFa!$G$2:$BD$2,0)))</f>
        <v/>
      </c>
      <c r="M25" s="137" t="str">
        <f>IF(G25="","",PFa!$F$7)</f>
        <v/>
      </c>
      <c r="N25" s="125" t="str">
        <f>IF(G25="","",INDEX(PFa!$C$7:$E$7,MATCH(INDEX(Candidatos!$G:$G,MATCH($D25,Candidatos!$C:$C,0)),PFa!$C$4:$E$4,0)))</f>
        <v/>
      </c>
      <c r="O25" s="128" t="str">
        <f t="shared" si="1"/>
        <v/>
      </c>
      <c r="P25" s="133" t="str">
        <f>IF(G25="","",INDEX(PFa!$G$8:$BD$8,MATCH($D25,PFa!$G$2:$BD$2,0)))</f>
        <v/>
      </c>
      <c r="Q25" s="119" t="str">
        <f>IF(G25="","",PFa!$F$8)</f>
        <v/>
      </c>
      <c r="R25" s="140" t="str">
        <f>IF(G25="","",INDEX(PFa!$C$8:$E$8,MATCH(INDEX(Candidatos!$G:$G,MATCH($D25,Candidatos!$C:$C,0)),PFa!$C$4:$E$4,0)))</f>
        <v/>
      </c>
      <c r="S25" s="57" t="str">
        <f t="shared" si="2"/>
        <v/>
      </c>
      <c r="T25" s="118" t="str">
        <f>IF(G25="","",INDEX(PFa!$G$9:$BD$9,MATCH($D25,PFa!$G$2:$BD$2,0)))</f>
        <v/>
      </c>
      <c r="U25" s="201" t="str">
        <f>IF(G25="","",INDEX(PFa!$C$9:$E$9,MATCH(INDEX(Candidatos!$G:$G,MATCH($D25,Candidatos!$C:$C,0)),PFa!$C$4:$E$4,0)))</f>
        <v/>
      </c>
      <c r="V25" s="35" t="str">
        <f t="shared" si="3"/>
        <v/>
      </c>
      <c r="W25" s="133" t="str">
        <f>IF(G25="","",INDEX(PFa!$G$10:$BD$10,MATCH($D25,PFa!$G$2:$BD$2,0)))</f>
        <v/>
      </c>
      <c r="X25" s="144" t="str">
        <f>IF(G25="","",INDEX(PFa!$C$10:$E$10,MATCH(INDEX(Candidatos!$G:$G,MATCH($D25,Candidatos!$C:$C,0)),PFa!$C$4:$E$4,0)))</f>
        <v/>
      </c>
      <c r="Y25" s="57" t="str">
        <f t="shared" si="4"/>
        <v/>
      </c>
      <c r="AB25" s="46"/>
    </row>
    <row r="26" spans="3:28" s="1" customFormat="1" ht="24" customHeight="1" x14ac:dyDescent="0.3">
      <c r="C26" s="6">
        <f t="shared" si="5"/>
        <v>22</v>
      </c>
      <c r="D26" s="7" t="str">
        <f>IF(G26="","",IF(INDEX(PFa!$G$2:$BD$2,MATCH(G26,PFa!$G$11:$BD$11,0))="","",INDEX(PFa!$G$2:$BD$2,MATCH(G26,PFa!$G$11:$BD$11,0))))</f>
        <v/>
      </c>
      <c r="E26" s="91" t="str">
        <f>IF(G26="","",INDEX(Candidatos!$D:$D,MATCH(D26,Candidatos!$C:$C,0)))</f>
        <v/>
      </c>
      <c r="F26" s="212" t="str">
        <f>IF(D26="","",IF(INDEX(Candidatos!E:E,MATCH(D26,Candidatos!C:C,0))="","",IF(INDEX(Candidatos!R:R,MATCH(D26,Candidatos!C:C,0))="OK","Renovação","Reprovado")))</f>
        <v/>
      </c>
      <c r="G26" s="200" t="str">
        <f>IF((LARGE(PFa!$G$11:$BD$11,$C26))=0,"",(LARGE(PFa!$G$11:$BD$11,$C26)))</f>
        <v/>
      </c>
      <c r="H26" s="207" t="str">
        <f>IF(G26="","",INDEX(PFa!$G$6:$BD$6,MATCH($D26,PFa!$G$2:$BD$2,0)))</f>
        <v/>
      </c>
      <c r="I26" s="208" t="str">
        <f>IF(G26="","",PFa!$F$6)</f>
        <v/>
      </c>
      <c r="J26" s="140" t="str">
        <f>IF(G26="","",INDEX(PFa!$C$6:$E$6,MATCH(INDEX(Candidatos!$G:$G,MATCH($D26,Candidatos!$C:$C,0)),PFa!$C$4:$E$4,0)))</f>
        <v/>
      </c>
      <c r="K26" s="57" t="str">
        <f t="shared" si="0"/>
        <v/>
      </c>
      <c r="L26" s="118" t="str">
        <f>IF(G26="","",INDEX(PFa!$G$7:$BD$7,MATCH($D26,PFa!$G$2:$BD$2,0)))</f>
        <v/>
      </c>
      <c r="M26" s="137" t="str">
        <f>IF(G26="","",PFa!$F$7)</f>
        <v/>
      </c>
      <c r="N26" s="125" t="str">
        <f>IF(G26="","",INDEX(PFa!$C$7:$E$7,MATCH(INDEX(Candidatos!$G:$G,MATCH($D26,Candidatos!$C:$C,0)),PFa!$C$4:$E$4,0)))</f>
        <v/>
      </c>
      <c r="O26" s="128" t="str">
        <f t="shared" si="1"/>
        <v/>
      </c>
      <c r="P26" s="133" t="str">
        <f>IF(G26="","",INDEX(PFa!$G$8:$BD$8,MATCH($D26,PFa!$G$2:$BD$2,0)))</f>
        <v/>
      </c>
      <c r="Q26" s="119" t="str">
        <f>IF(G26="","",PFa!$F$8)</f>
        <v/>
      </c>
      <c r="R26" s="140" t="str">
        <f>IF(G26="","",INDEX(PFa!$C$8:$E$8,MATCH(INDEX(Candidatos!$G:$G,MATCH($D26,Candidatos!$C:$C,0)),PFa!$C$4:$E$4,0)))</f>
        <v/>
      </c>
      <c r="S26" s="57" t="str">
        <f t="shared" si="2"/>
        <v/>
      </c>
      <c r="T26" s="118" t="str">
        <f>IF(G26="","",INDEX(PFa!$G$9:$BD$9,MATCH($D26,PFa!$G$2:$BD$2,0)))</f>
        <v/>
      </c>
      <c r="U26" s="201" t="str">
        <f>IF(G26="","",INDEX(PFa!$C$9:$E$9,MATCH(INDEX(Candidatos!$G:$G,MATCH($D26,Candidatos!$C:$C,0)),PFa!$C$4:$E$4,0)))</f>
        <v/>
      </c>
      <c r="V26" s="35" t="str">
        <f t="shared" si="3"/>
        <v/>
      </c>
      <c r="W26" s="133" t="str">
        <f>IF(G26="","",INDEX(PFa!$G$10:$BD$10,MATCH($D26,PFa!$G$2:$BD$2,0)))</f>
        <v/>
      </c>
      <c r="X26" s="144" t="str">
        <f>IF(G26="","",INDEX(PFa!$C$10:$E$10,MATCH(INDEX(Candidatos!$G:$G,MATCH($D26,Candidatos!$C:$C,0)),PFa!$C$4:$E$4,0)))</f>
        <v/>
      </c>
      <c r="Y26" s="57" t="str">
        <f t="shared" si="4"/>
        <v/>
      </c>
      <c r="AB26" s="46"/>
    </row>
    <row r="27" spans="3:28" s="1" customFormat="1" ht="24" customHeight="1" x14ac:dyDescent="0.3">
      <c r="C27" s="6">
        <f t="shared" si="5"/>
        <v>23</v>
      </c>
      <c r="D27" s="7" t="str">
        <f>IF(G27="","",IF(INDEX(PFa!$G$2:$BD$2,MATCH(G27,PFa!$G$11:$BD$11,0))="","",INDEX(PFa!$G$2:$BD$2,MATCH(G27,PFa!$G$11:$BD$11,0))))</f>
        <v/>
      </c>
      <c r="E27" s="91" t="str">
        <f>IF(G27="","",INDEX(Candidatos!$D:$D,MATCH(D27,Candidatos!$C:$C,0)))</f>
        <v/>
      </c>
      <c r="F27" s="212" t="str">
        <f>IF(D27="","",IF(INDEX(Candidatos!E:E,MATCH(D27,Candidatos!C:C,0))="","",IF(INDEX(Candidatos!R:R,MATCH(D27,Candidatos!C:C,0))="OK","Renovação","Reprovado")))</f>
        <v/>
      </c>
      <c r="G27" s="200" t="str">
        <f>IF((LARGE(PFa!$G$11:$BD$11,$C27))=0,"",(LARGE(PFa!$G$11:$BD$11,$C27)))</f>
        <v/>
      </c>
      <c r="H27" s="207" t="str">
        <f>IF(G27="","",INDEX(PFa!$G$6:$BD$6,MATCH($D27,PFa!$G$2:$BD$2,0)))</f>
        <v/>
      </c>
      <c r="I27" s="208" t="str">
        <f>IF(G27="","",PFa!$F$6)</f>
        <v/>
      </c>
      <c r="J27" s="140" t="str">
        <f>IF(G27="","",INDEX(PFa!$C$6:$E$6,MATCH(INDEX(Candidatos!$G:$G,MATCH($D27,Candidatos!$C:$C,0)),PFa!$C$4:$E$4,0)))</f>
        <v/>
      </c>
      <c r="K27" s="57" t="str">
        <f t="shared" si="0"/>
        <v/>
      </c>
      <c r="L27" s="118" t="str">
        <f>IF(G27="","",INDEX(PFa!$G$7:$BD$7,MATCH($D27,PFa!$G$2:$BD$2,0)))</f>
        <v/>
      </c>
      <c r="M27" s="137" t="str">
        <f>IF(G27="","",PFa!$F$7)</f>
        <v/>
      </c>
      <c r="N27" s="125" t="str">
        <f>IF(G27="","",INDEX(PFa!$C$7:$E$7,MATCH(INDEX(Candidatos!$G:$G,MATCH($D27,Candidatos!$C:$C,0)),PFa!$C$4:$E$4,0)))</f>
        <v/>
      </c>
      <c r="O27" s="128" t="str">
        <f t="shared" si="1"/>
        <v/>
      </c>
      <c r="P27" s="133" t="str">
        <f>IF(G27="","",INDEX(PFa!$G$8:$BD$8,MATCH($D27,PFa!$G$2:$BD$2,0)))</f>
        <v/>
      </c>
      <c r="Q27" s="119" t="str">
        <f>IF(G27="","",PFa!$F$8)</f>
        <v/>
      </c>
      <c r="R27" s="140" t="str">
        <f>IF(G27="","",INDEX(PFa!$C$8:$E$8,MATCH(INDEX(Candidatos!$G:$G,MATCH($D27,Candidatos!$C:$C,0)),PFa!$C$4:$E$4,0)))</f>
        <v/>
      </c>
      <c r="S27" s="57" t="str">
        <f t="shared" si="2"/>
        <v/>
      </c>
      <c r="T27" s="118" t="str">
        <f>IF(G27="","",INDEX(PFa!$G$9:$BD$9,MATCH($D27,PFa!$G$2:$BD$2,0)))</f>
        <v/>
      </c>
      <c r="U27" s="201" t="str">
        <f>IF(G27="","",INDEX(PFa!$C$9:$E$9,MATCH(INDEX(Candidatos!$G:$G,MATCH($D27,Candidatos!$C:$C,0)),PFa!$C$4:$E$4,0)))</f>
        <v/>
      </c>
      <c r="V27" s="35" t="str">
        <f t="shared" si="3"/>
        <v/>
      </c>
      <c r="W27" s="133" t="str">
        <f>IF(G27="","",INDEX(PFa!$G$10:$BD$10,MATCH($D27,PFa!$G$2:$BD$2,0)))</f>
        <v/>
      </c>
      <c r="X27" s="144" t="str">
        <f>IF(G27="","",INDEX(PFa!$C$10:$E$10,MATCH(INDEX(Candidatos!$G:$G,MATCH($D27,Candidatos!$C:$C,0)),PFa!$C$4:$E$4,0)))</f>
        <v/>
      </c>
      <c r="Y27" s="57" t="str">
        <f t="shared" si="4"/>
        <v/>
      </c>
      <c r="AB27" s="46"/>
    </row>
    <row r="28" spans="3:28" s="1" customFormat="1" ht="24" customHeight="1" x14ac:dyDescent="0.3">
      <c r="C28" s="6">
        <f t="shared" si="5"/>
        <v>24</v>
      </c>
      <c r="D28" s="7" t="str">
        <f>IF(G28="","",IF(INDEX(PFa!$G$2:$BD$2,MATCH(G28,PFa!$G$11:$BD$11,0))="","",INDEX(PFa!$G$2:$BD$2,MATCH(G28,PFa!$G$11:$BD$11,0))))</f>
        <v/>
      </c>
      <c r="E28" s="91" t="str">
        <f>IF(G28="","",INDEX(Candidatos!$D:$D,MATCH(D28,Candidatos!$C:$C,0)))</f>
        <v/>
      </c>
      <c r="F28" s="212" t="str">
        <f>IF(D28="","",IF(INDEX(Candidatos!E:E,MATCH(D28,Candidatos!C:C,0))="","",IF(INDEX(Candidatos!R:R,MATCH(D28,Candidatos!C:C,0))="OK","Renovação","Reprovado")))</f>
        <v/>
      </c>
      <c r="G28" s="200" t="str">
        <f>IF((LARGE(PFa!$G$11:$BD$11,$C28))=0,"",(LARGE(PFa!$G$11:$BD$11,$C28)))</f>
        <v/>
      </c>
      <c r="H28" s="207" t="str">
        <f>IF(G28="","",INDEX(PFa!$G$6:$BD$6,MATCH($D28,PFa!$G$2:$BD$2,0)))</f>
        <v/>
      </c>
      <c r="I28" s="208" t="str">
        <f>IF(G28="","",PFa!$F$6)</f>
        <v/>
      </c>
      <c r="J28" s="140" t="str">
        <f>IF(G28="","",INDEX(PFa!$C$6:$E$6,MATCH(INDEX(Candidatos!$G:$G,MATCH($D28,Candidatos!$C:$C,0)),PFa!$C$4:$E$4,0)))</f>
        <v/>
      </c>
      <c r="K28" s="57" t="str">
        <f t="shared" si="0"/>
        <v/>
      </c>
      <c r="L28" s="118" t="str">
        <f>IF(G28="","",INDEX(PFa!$G$7:$BD$7,MATCH($D28,PFa!$G$2:$BD$2,0)))</f>
        <v/>
      </c>
      <c r="M28" s="137" t="str">
        <f>IF(G28="","",PFa!$F$7)</f>
        <v/>
      </c>
      <c r="N28" s="125" t="str">
        <f>IF(G28="","",INDEX(PFa!$C$7:$E$7,MATCH(INDEX(Candidatos!$G:$G,MATCH($D28,Candidatos!$C:$C,0)),PFa!$C$4:$E$4,0)))</f>
        <v/>
      </c>
      <c r="O28" s="128" t="str">
        <f t="shared" si="1"/>
        <v/>
      </c>
      <c r="P28" s="133" t="str">
        <f>IF(G28="","",INDEX(PFa!$G$8:$BD$8,MATCH($D28,PFa!$G$2:$BD$2,0)))</f>
        <v/>
      </c>
      <c r="Q28" s="119" t="str">
        <f>IF(G28="","",PFa!$F$8)</f>
        <v/>
      </c>
      <c r="R28" s="140" t="str">
        <f>IF(G28="","",INDEX(PFa!$C$8:$E$8,MATCH(INDEX(Candidatos!$G:$G,MATCH($D28,Candidatos!$C:$C,0)),PFa!$C$4:$E$4,0)))</f>
        <v/>
      </c>
      <c r="S28" s="57" t="str">
        <f t="shared" si="2"/>
        <v/>
      </c>
      <c r="T28" s="118" t="str">
        <f>IF(G28="","",INDEX(PFa!$G$9:$BD$9,MATCH($D28,PFa!$G$2:$BD$2,0)))</f>
        <v/>
      </c>
      <c r="U28" s="201" t="str">
        <f>IF(G28="","",INDEX(PFa!$C$9:$E$9,MATCH(INDEX(Candidatos!$G:$G,MATCH($D28,Candidatos!$C:$C,0)),PFa!$C$4:$E$4,0)))</f>
        <v/>
      </c>
      <c r="V28" s="35" t="str">
        <f t="shared" si="3"/>
        <v/>
      </c>
      <c r="W28" s="133" t="str">
        <f>IF(G28="","",INDEX(PFa!$G$10:$BD$10,MATCH($D28,PFa!$G$2:$BD$2,0)))</f>
        <v/>
      </c>
      <c r="X28" s="144" t="str">
        <f>IF(G28="","",INDEX(PFa!$C$10:$E$10,MATCH(INDEX(Candidatos!$G:$G,MATCH($D28,Candidatos!$C:$C,0)),PFa!$C$4:$E$4,0)))</f>
        <v/>
      </c>
      <c r="Y28" s="57" t="str">
        <f t="shared" si="4"/>
        <v/>
      </c>
      <c r="AB28" s="46"/>
    </row>
    <row r="29" spans="3:28" s="1" customFormat="1" ht="24" customHeight="1" x14ac:dyDescent="0.25">
      <c r="C29" s="6">
        <f t="shared" si="5"/>
        <v>25</v>
      </c>
      <c r="D29" s="7" t="str">
        <f>IF(G29="","",IF(INDEX(PFa!$G$2:$BD$2,MATCH(G29,PFa!$G$11:$BD$11,0))="","",INDEX(PFa!$G$2:$BD$2,MATCH(G29,PFa!$G$11:$BD$11,0))))</f>
        <v/>
      </c>
      <c r="E29" s="91" t="str">
        <f>IF(G29="","",INDEX(Candidatos!$D:$D,MATCH(D29,Candidatos!$C:$C,0)))</f>
        <v/>
      </c>
      <c r="F29" s="212" t="str">
        <f>IF(D29="","",IF(INDEX(Candidatos!E:E,MATCH(D29,Candidatos!C:C,0))="","",IF(INDEX(Candidatos!R:R,MATCH(D29,Candidatos!C:C,0))="OK","Renovação","Reprovado")))</f>
        <v/>
      </c>
      <c r="G29" s="200" t="str">
        <f>IF((LARGE(PFa!$G$11:$BD$11,$C29))=0,"",(LARGE(PFa!$G$11:$BD$11,$C29)))</f>
        <v/>
      </c>
      <c r="H29" s="207" t="str">
        <f>IF(G29="","",INDEX(PFa!$G$6:$BD$6,MATCH($D29,PFa!$G$2:$BD$2,0)))</f>
        <v/>
      </c>
      <c r="I29" s="208" t="str">
        <f>IF(G29="","",PFa!$F$6)</f>
        <v/>
      </c>
      <c r="J29" s="140" t="str">
        <f>IF(G29="","",INDEX(PFa!$C$6:$E$6,MATCH(INDEX(Candidatos!$G:$G,MATCH($D29,Candidatos!$C:$C,0)),PFa!$C$4:$E$4,0)))</f>
        <v/>
      </c>
      <c r="K29" s="57" t="str">
        <f t="shared" si="0"/>
        <v/>
      </c>
      <c r="L29" s="118" t="str">
        <f>IF(G29="","",INDEX(PFa!$G$7:$BD$7,MATCH($D29,PFa!$G$2:$BD$2,0)))</f>
        <v/>
      </c>
      <c r="M29" s="137" t="str">
        <f>IF(G29="","",PFa!$F$7)</f>
        <v/>
      </c>
      <c r="N29" s="125" t="str">
        <f>IF(G29="","",INDEX(PFa!$C$7:$E$7,MATCH(INDEX(Candidatos!$G:$G,MATCH($D29,Candidatos!$C:$C,0)),PFa!$C$4:$E$4,0)))</f>
        <v/>
      </c>
      <c r="O29" s="128" t="str">
        <f t="shared" si="1"/>
        <v/>
      </c>
      <c r="P29" s="133" t="str">
        <f>IF(G29="","",INDEX(PFa!$G$8:$BD$8,MATCH($D29,PFa!$G$2:$BD$2,0)))</f>
        <v/>
      </c>
      <c r="Q29" s="119" t="str">
        <f>IF(G29="","",PFa!$F$8)</f>
        <v/>
      </c>
      <c r="R29" s="140" t="str">
        <f>IF(G29="","",INDEX(PFa!$C$8:$E$8,MATCH(INDEX(Candidatos!$G:$G,MATCH($D29,Candidatos!$C:$C,0)),PFa!$C$4:$E$4,0)))</f>
        <v/>
      </c>
      <c r="S29" s="57" t="str">
        <f t="shared" si="2"/>
        <v/>
      </c>
      <c r="T29" s="118" t="str">
        <f>IF(G29="","",INDEX(PFa!$G$9:$BD$9,MATCH($D29,PFa!$G$2:$BD$2,0)))</f>
        <v/>
      </c>
      <c r="U29" s="201" t="str">
        <f>IF(G29="","",INDEX(PFa!$C$9:$E$9,MATCH(INDEX(Candidatos!$G:$G,MATCH($D29,Candidatos!$C:$C,0)),PFa!$C$4:$E$4,0)))</f>
        <v/>
      </c>
      <c r="V29" s="35" t="str">
        <f t="shared" si="3"/>
        <v/>
      </c>
      <c r="W29" s="133" t="str">
        <f>IF(G29="","",INDEX(PFa!$G$10:$BD$10,MATCH($D29,PFa!$G$2:$BD$2,0)))</f>
        <v/>
      </c>
      <c r="X29" s="144" t="str">
        <f>IF(G29="","",INDEX(PFa!$C$10:$E$10,MATCH(INDEX(Candidatos!$G:$G,MATCH($D29,Candidatos!$C:$C,0)),PFa!$C$4:$E$4,0)))</f>
        <v/>
      </c>
      <c r="Y29" s="57" t="str">
        <f t="shared" si="4"/>
        <v/>
      </c>
      <c r="AB29" s="46"/>
    </row>
    <row r="30" spans="3:28" s="1" customFormat="1" ht="24" customHeight="1" x14ac:dyDescent="0.25">
      <c r="C30" s="6">
        <f t="shared" si="5"/>
        <v>26</v>
      </c>
      <c r="D30" s="7" t="str">
        <f>IF(G30="","",IF(INDEX(PFa!$G$2:$BD$2,MATCH(G30,PFa!$G$11:$BD$11,0))="","",INDEX(PFa!$G$2:$BD$2,MATCH(G30,PFa!$G$11:$BD$11,0))))</f>
        <v/>
      </c>
      <c r="E30" s="91" t="str">
        <f>IF(G30="","",INDEX(Candidatos!$D:$D,MATCH(D30,Candidatos!$C:$C,0)))</f>
        <v/>
      </c>
      <c r="F30" s="212" t="str">
        <f>IF(D30="","",IF(INDEX(Candidatos!E:E,MATCH(D30,Candidatos!C:C,0))="","",IF(INDEX(Candidatos!R:R,MATCH(D30,Candidatos!C:C,0))="OK","Renovação","Reprovado")))</f>
        <v/>
      </c>
      <c r="G30" s="200" t="str">
        <f>IF((LARGE(PFa!$G$11:$BD$11,$C30))=0,"",(LARGE(PFa!$G$11:$BD$11,$C30)))</f>
        <v/>
      </c>
      <c r="H30" s="207" t="str">
        <f>IF(G30="","",INDEX(PFa!$G$6:$BD$6,MATCH($D30,PFa!$G$2:$BD$2,0)))</f>
        <v/>
      </c>
      <c r="I30" s="208" t="str">
        <f>IF(G30="","",PFa!$F$6)</f>
        <v/>
      </c>
      <c r="J30" s="140" t="str">
        <f>IF(G30="","",INDEX(PFa!$C$6:$E$6,MATCH(INDEX(Candidatos!$G:$G,MATCH($D30,Candidatos!$C:$C,0)),PFa!$C$4:$E$4,0)))</f>
        <v/>
      </c>
      <c r="K30" s="57" t="str">
        <f t="shared" si="0"/>
        <v/>
      </c>
      <c r="L30" s="118" t="str">
        <f>IF(G30="","",INDEX(PFa!$G$7:$BD$7,MATCH($D30,PFa!$G$2:$BD$2,0)))</f>
        <v/>
      </c>
      <c r="M30" s="137" t="str">
        <f>IF(G30="","",PFa!$F$7)</f>
        <v/>
      </c>
      <c r="N30" s="125" t="str">
        <f>IF(G30="","",INDEX(PFa!$C$7:$E$7,MATCH(INDEX(Candidatos!$G:$G,MATCH($D30,Candidatos!$C:$C,0)),PFa!$C$4:$E$4,0)))</f>
        <v/>
      </c>
      <c r="O30" s="128" t="str">
        <f t="shared" si="1"/>
        <v/>
      </c>
      <c r="P30" s="133" t="str">
        <f>IF(G30="","",INDEX(PFa!$G$8:$BD$8,MATCH($D30,PFa!$G$2:$BD$2,0)))</f>
        <v/>
      </c>
      <c r="Q30" s="119" t="str">
        <f>IF(G30="","",PFa!$F$8)</f>
        <v/>
      </c>
      <c r="R30" s="140" t="str">
        <f>IF(G30="","",INDEX(PFa!$C$8:$E$8,MATCH(INDEX(Candidatos!$G:$G,MATCH($D30,Candidatos!$C:$C,0)),PFa!$C$4:$E$4,0)))</f>
        <v/>
      </c>
      <c r="S30" s="57" t="str">
        <f t="shared" si="2"/>
        <v/>
      </c>
      <c r="T30" s="118" t="str">
        <f>IF(G30="","",INDEX(PFa!$G$9:$BD$9,MATCH($D30,PFa!$G$2:$BD$2,0)))</f>
        <v/>
      </c>
      <c r="U30" s="201" t="str">
        <f>IF(G30="","",INDEX(PFa!$C$9:$E$9,MATCH(INDEX(Candidatos!$G:$G,MATCH($D30,Candidatos!$C:$C,0)),PFa!$C$4:$E$4,0)))</f>
        <v/>
      </c>
      <c r="V30" s="35" t="str">
        <f t="shared" si="3"/>
        <v/>
      </c>
      <c r="W30" s="133" t="str">
        <f>IF(G30="","",INDEX(PFa!$G$10:$BD$10,MATCH($D30,PFa!$G$2:$BD$2,0)))</f>
        <v/>
      </c>
      <c r="X30" s="144" t="str">
        <f>IF(G30="","",INDEX(PFa!$C$10:$E$10,MATCH(INDEX(Candidatos!$G:$G,MATCH($D30,Candidatos!$C:$C,0)),PFa!$C$4:$E$4,0)))</f>
        <v/>
      </c>
      <c r="Y30" s="57" t="str">
        <f t="shared" si="4"/>
        <v/>
      </c>
      <c r="AB30" s="46"/>
    </row>
    <row r="31" spans="3:28" s="1" customFormat="1" ht="24" customHeight="1" x14ac:dyDescent="0.25">
      <c r="C31" s="6">
        <f t="shared" si="5"/>
        <v>27</v>
      </c>
      <c r="D31" s="7" t="str">
        <f>IF(G31="","",IF(INDEX(PFa!$G$2:$BD$2,MATCH(G31,PFa!$G$11:$BD$11,0))="","",INDEX(PFa!$G$2:$BD$2,MATCH(G31,PFa!$G$11:$BD$11,0))))</f>
        <v/>
      </c>
      <c r="E31" s="91" t="str">
        <f>IF(G31="","",INDEX(Candidatos!$D:$D,MATCH(D31,Candidatos!$C:$C,0)))</f>
        <v/>
      </c>
      <c r="F31" s="212" t="str">
        <f>IF(D31="","",IF(INDEX(Candidatos!E:E,MATCH(D31,Candidatos!C:C,0))="","",IF(INDEX(Candidatos!R:R,MATCH(D31,Candidatos!C:C,0))="OK","Renovação","Reprovado")))</f>
        <v/>
      </c>
      <c r="G31" s="200" t="str">
        <f>IF((LARGE(PFa!$G$11:$BD$11,$C31))=0,"",(LARGE(PFa!$G$11:$BD$11,$C31)))</f>
        <v/>
      </c>
      <c r="H31" s="207" t="str">
        <f>IF(G31="","",INDEX(PFa!$G$6:$BD$6,MATCH($D31,PFa!$G$2:$BD$2,0)))</f>
        <v/>
      </c>
      <c r="I31" s="208" t="str">
        <f>IF(G31="","",PFa!$F$6)</f>
        <v/>
      </c>
      <c r="J31" s="140" t="str">
        <f>IF(G31="","",INDEX(PFa!$C$6:$E$6,MATCH(INDEX(Candidatos!$G:$G,MATCH($D31,Candidatos!$C:$C,0)),PFa!$C$4:$E$4,0)))</f>
        <v/>
      </c>
      <c r="K31" s="57" t="str">
        <f t="shared" si="0"/>
        <v/>
      </c>
      <c r="L31" s="118" t="str">
        <f>IF(G31="","",INDEX(PFa!$G$7:$BD$7,MATCH($D31,PFa!$G$2:$BD$2,0)))</f>
        <v/>
      </c>
      <c r="M31" s="137" t="str">
        <f>IF(G31="","",PFa!$F$7)</f>
        <v/>
      </c>
      <c r="N31" s="125" t="str">
        <f>IF(G31="","",INDEX(PFa!$C$7:$E$7,MATCH(INDEX(Candidatos!$G:$G,MATCH($D31,Candidatos!$C:$C,0)),PFa!$C$4:$E$4,0)))</f>
        <v/>
      </c>
      <c r="O31" s="128" t="str">
        <f t="shared" si="1"/>
        <v/>
      </c>
      <c r="P31" s="133" t="str">
        <f>IF(G31="","",INDEX(PFa!$G$8:$BD$8,MATCH($D31,PFa!$G$2:$BD$2,0)))</f>
        <v/>
      </c>
      <c r="Q31" s="119" t="str">
        <f>IF(G31="","",PFa!$F$8)</f>
        <v/>
      </c>
      <c r="R31" s="140" t="str">
        <f>IF(G31="","",INDEX(PFa!$C$8:$E$8,MATCH(INDEX(Candidatos!$G:$G,MATCH($D31,Candidatos!$C:$C,0)),PFa!$C$4:$E$4,0)))</f>
        <v/>
      </c>
      <c r="S31" s="57" t="str">
        <f t="shared" si="2"/>
        <v/>
      </c>
      <c r="T31" s="118" t="str">
        <f>IF(G31="","",INDEX(PFa!$G$9:$BD$9,MATCH($D31,PFa!$G$2:$BD$2,0)))</f>
        <v/>
      </c>
      <c r="U31" s="201" t="str">
        <f>IF(G31="","",INDEX(PFa!$C$9:$E$9,MATCH(INDEX(Candidatos!$G:$G,MATCH($D31,Candidatos!$C:$C,0)),PFa!$C$4:$E$4,0)))</f>
        <v/>
      </c>
      <c r="V31" s="35" t="str">
        <f t="shared" si="3"/>
        <v/>
      </c>
      <c r="W31" s="133" t="str">
        <f>IF(G31="","",INDEX(PFa!$G$10:$BD$10,MATCH($D31,PFa!$G$2:$BD$2,0)))</f>
        <v/>
      </c>
      <c r="X31" s="144" t="str">
        <f>IF(G31="","",INDEX(PFa!$C$10:$E$10,MATCH(INDEX(Candidatos!$G:$G,MATCH($D31,Candidatos!$C:$C,0)),PFa!$C$4:$E$4,0)))</f>
        <v/>
      </c>
      <c r="Y31" s="57" t="str">
        <f t="shared" si="4"/>
        <v/>
      </c>
      <c r="AB31" s="46"/>
    </row>
    <row r="32" spans="3:28" s="1" customFormat="1" ht="24" customHeight="1" x14ac:dyDescent="0.25">
      <c r="C32" s="6">
        <f t="shared" si="5"/>
        <v>28</v>
      </c>
      <c r="D32" s="7" t="str">
        <f>IF(G32="","",IF(INDEX(PFa!$G$2:$BD$2,MATCH(G32,PFa!$G$11:$BD$11,0))="","",INDEX(PFa!$G$2:$BD$2,MATCH(G32,PFa!$G$11:$BD$11,0))))</f>
        <v/>
      </c>
      <c r="E32" s="91" t="str">
        <f>IF(G32="","",INDEX(Candidatos!$D:$D,MATCH(D32,Candidatos!$C:$C,0)))</f>
        <v/>
      </c>
      <c r="F32" s="212" t="str">
        <f>IF(D32="","",IF(INDEX(Candidatos!E:E,MATCH(D32,Candidatos!C:C,0))="","",IF(INDEX(Candidatos!R:R,MATCH(D32,Candidatos!C:C,0))="OK","Renovação","Reprovado")))</f>
        <v/>
      </c>
      <c r="G32" s="200" t="str">
        <f>IF((LARGE(PFa!$G$11:$BD$11,$C32))=0,"",(LARGE(PFa!$G$11:$BD$11,$C32)))</f>
        <v/>
      </c>
      <c r="H32" s="207" t="str">
        <f>IF(G32="","",INDEX(PFa!$G$6:$BD$6,MATCH($D32,PFa!$G$2:$BD$2,0)))</f>
        <v/>
      </c>
      <c r="I32" s="208" t="str">
        <f>IF(G32="","",PFa!$F$6)</f>
        <v/>
      </c>
      <c r="J32" s="140" t="str">
        <f>IF(G32="","",INDEX(PFa!$C$6:$E$6,MATCH(INDEX(Candidatos!$G:$G,MATCH($D32,Candidatos!$C:$C,0)),PFa!$C$4:$E$4,0)))</f>
        <v/>
      </c>
      <c r="K32" s="57" t="str">
        <f t="shared" si="0"/>
        <v/>
      </c>
      <c r="L32" s="118" t="str">
        <f>IF(G32="","",INDEX(PFa!$G$7:$BD$7,MATCH($D32,PFa!$G$2:$BD$2,0)))</f>
        <v/>
      </c>
      <c r="M32" s="137" t="str">
        <f>IF(G32="","",PFa!$F$7)</f>
        <v/>
      </c>
      <c r="N32" s="125" t="str">
        <f>IF(G32="","",INDEX(PFa!$C$7:$E$7,MATCH(INDEX(Candidatos!$G:$G,MATCH($D32,Candidatos!$C:$C,0)),PFa!$C$4:$E$4,0)))</f>
        <v/>
      </c>
      <c r="O32" s="128" t="str">
        <f t="shared" si="1"/>
        <v/>
      </c>
      <c r="P32" s="133" t="str">
        <f>IF(G32="","",INDEX(PFa!$G$8:$BD$8,MATCH($D32,PFa!$G$2:$BD$2,0)))</f>
        <v/>
      </c>
      <c r="Q32" s="119" t="str">
        <f>IF(G32="","",PFa!$F$8)</f>
        <v/>
      </c>
      <c r="R32" s="140" t="str">
        <f>IF(G32="","",INDEX(PFa!$C$8:$E$8,MATCH(INDEX(Candidatos!$G:$G,MATCH($D32,Candidatos!$C:$C,0)),PFa!$C$4:$E$4,0)))</f>
        <v/>
      </c>
      <c r="S32" s="57" t="str">
        <f t="shared" si="2"/>
        <v/>
      </c>
      <c r="T32" s="118" t="str">
        <f>IF(G32="","",INDEX(PFa!$G$9:$BD$9,MATCH($D32,PFa!$G$2:$BD$2,0)))</f>
        <v/>
      </c>
      <c r="U32" s="201" t="str">
        <f>IF(G32="","",INDEX(PFa!$C$9:$E$9,MATCH(INDEX(Candidatos!$G:$G,MATCH($D32,Candidatos!$C:$C,0)),PFa!$C$4:$E$4,0)))</f>
        <v/>
      </c>
      <c r="V32" s="35" t="str">
        <f t="shared" si="3"/>
        <v/>
      </c>
      <c r="W32" s="133" t="str">
        <f>IF(G32="","",INDEX(PFa!$G$10:$BD$10,MATCH($D32,PFa!$G$2:$BD$2,0)))</f>
        <v/>
      </c>
      <c r="X32" s="144" t="str">
        <f>IF(G32="","",INDEX(PFa!$C$10:$E$10,MATCH(INDEX(Candidatos!$G:$G,MATCH($D32,Candidatos!$C:$C,0)),PFa!$C$4:$E$4,0)))</f>
        <v/>
      </c>
      <c r="Y32" s="57" t="str">
        <f t="shared" si="4"/>
        <v/>
      </c>
      <c r="AB32" s="46"/>
    </row>
    <row r="33" spans="3:28" s="1" customFormat="1" ht="24" customHeight="1" x14ac:dyDescent="0.25">
      <c r="C33" s="6">
        <f t="shared" si="5"/>
        <v>29</v>
      </c>
      <c r="D33" s="7" t="str">
        <f>IF(G33="","",IF(INDEX(PFa!$G$2:$BD$2,MATCH(G33,PFa!$G$11:$BD$11,0))="","",INDEX(PFa!$G$2:$BD$2,MATCH(G33,PFa!$G$11:$BD$11,0))))</f>
        <v/>
      </c>
      <c r="E33" s="91" t="str">
        <f>IF(G33="","",INDEX(Candidatos!$D:$D,MATCH(D33,Candidatos!$C:$C,0)))</f>
        <v/>
      </c>
      <c r="F33" s="212" t="str">
        <f>IF(D33="","",IF(INDEX(Candidatos!E:E,MATCH(D33,Candidatos!C:C,0))="","",IF(INDEX(Candidatos!R:R,MATCH(D33,Candidatos!C:C,0))="OK","Renovação","Reprovado")))</f>
        <v/>
      </c>
      <c r="G33" s="200" t="str">
        <f>IF((LARGE(PFa!$G$11:$BD$11,$C33))=0,"",(LARGE(PFa!$G$11:$BD$11,$C33)))</f>
        <v/>
      </c>
      <c r="H33" s="207" t="str">
        <f>IF(G33="","",INDEX(PFa!$G$6:$BD$6,MATCH($D33,PFa!$G$2:$BD$2,0)))</f>
        <v/>
      </c>
      <c r="I33" s="208" t="str">
        <f>IF(G33="","",PFa!$F$6)</f>
        <v/>
      </c>
      <c r="J33" s="140" t="str">
        <f>IF(G33="","",INDEX(PFa!$C$6:$E$6,MATCH(INDEX(Candidatos!$G:$G,MATCH($D33,Candidatos!$C:$C,0)),PFa!$C$4:$E$4,0)))</f>
        <v/>
      </c>
      <c r="K33" s="57" t="str">
        <f t="shared" si="0"/>
        <v/>
      </c>
      <c r="L33" s="118" t="str">
        <f>IF(G33="","",INDEX(PFa!$G$7:$BD$7,MATCH($D33,PFa!$G$2:$BD$2,0)))</f>
        <v/>
      </c>
      <c r="M33" s="137" t="str">
        <f>IF(G33="","",PFa!$F$7)</f>
        <v/>
      </c>
      <c r="N33" s="125" t="str">
        <f>IF(G33="","",INDEX(PFa!$C$7:$E$7,MATCH(INDEX(Candidatos!$G:$G,MATCH($D33,Candidatos!$C:$C,0)),PFa!$C$4:$E$4,0)))</f>
        <v/>
      </c>
      <c r="O33" s="128" t="str">
        <f t="shared" si="1"/>
        <v/>
      </c>
      <c r="P33" s="133" t="str">
        <f>IF(G33="","",INDEX(PFa!$G$8:$BD$8,MATCH($D33,PFa!$G$2:$BD$2,0)))</f>
        <v/>
      </c>
      <c r="Q33" s="119" t="str">
        <f>IF(G33="","",PFa!$F$8)</f>
        <v/>
      </c>
      <c r="R33" s="140" t="str">
        <f>IF(G33="","",INDEX(PFa!$C$8:$E$8,MATCH(INDEX(Candidatos!$G:$G,MATCH($D33,Candidatos!$C:$C,0)),PFa!$C$4:$E$4,0)))</f>
        <v/>
      </c>
      <c r="S33" s="57" t="str">
        <f t="shared" si="2"/>
        <v/>
      </c>
      <c r="T33" s="118" t="str">
        <f>IF(G33="","",INDEX(PFa!$G$9:$BD$9,MATCH($D33,PFa!$G$2:$BD$2,0)))</f>
        <v/>
      </c>
      <c r="U33" s="201" t="str">
        <f>IF(G33="","",INDEX(PFa!$C$9:$E$9,MATCH(INDEX(Candidatos!$G:$G,MATCH($D33,Candidatos!$C:$C,0)),PFa!$C$4:$E$4,0)))</f>
        <v/>
      </c>
      <c r="V33" s="35" t="str">
        <f t="shared" si="3"/>
        <v/>
      </c>
      <c r="W33" s="133" t="str">
        <f>IF(G33="","",INDEX(PFa!$G$10:$BD$10,MATCH($D33,PFa!$G$2:$BD$2,0)))</f>
        <v/>
      </c>
      <c r="X33" s="144" t="str">
        <f>IF(G33="","",INDEX(PFa!$C$10:$E$10,MATCH(INDEX(Candidatos!$G:$G,MATCH($D33,Candidatos!$C:$C,0)),PFa!$C$4:$E$4,0)))</f>
        <v/>
      </c>
      <c r="Y33" s="57" t="str">
        <f t="shared" si="4"/>
        <v/>
      </c>
      <c r="AB33" s="46"/>
    </row>
    <row r="34" spans="3:28" s="1" customFormat="1" ht="24" customHeight="1" x14ac:dyDescent="0.25">
      <c r="C34" s="6">
        <f t="shared" si="5"/>
        <v>30</v>
      </c>
      <c r="D34" s="7" t="str">
        <f>IF(G34="","",IF(INDEX(PFa!$G$2:$BD$2,MATCH(G34,PFa!$G$11:$BD$11,0))="","",INDEX(PFa!$G$2:$BD$2,MATCH(G34,PFa!$G$11:$BD$11,0))))</f>
        <v/>
      </c>
      <c r="E34" s="91" t="str">
        <f>IF(G34="","",INDEX(Candidatos!$D:$D,MATCH(D34,Candidatos!$C:$C,0)))</f>
        <v/>
      </c>
      <c r="F34" s="212" t="str">
        <f>IF(D34="","",IF(INDEX(Candidatos!E:E,MATCH(D34,Candidatos!C:C,0))="","",IF(INDEX(Candidatos!R:R,MATCH(D34,Candidatos!C:C,0))="OK","Renovação","Reprovado")))</f>
        <v/>
      </c>
      <c r="G34" s="200" t="str">
        <f>IF((LARGE(PFa!$G$11:$BD$11,$C34))=0,"",(LARGE(PFa!$G$11:$BD$11,$C34)))</f>
        <v/>
      </c>
      <c r="H34" s="207" t="str">
        <f>IF(G34="","",INDEX(PFa!$G$6:$BD$6,MATCH($D34,PFa!$G$2:$BD$2,0)))</f>
        <v/>
      </c>
      <c r="I34" s="208" t="str">
        <f>IF(G34="","",PFa!$F$6)</f>
        <v/>
      </c>
      <c r="J34" s="140" t="str">
        <f>IF(G34="","",INDEX(PFa!$C$6:$E$6,MATCH(INDEX(Candidatos!$G:$G,MATCH($D34,Candidatos!$C:$C,0)),PFa!$C$4:$E$4,0)))</f>
        <v/>
      </c>
      <c r="K34" s="57" t="str">
        <f t="shared" si="0"/>
        <v/>
      </c>
      <c r="L34" s="118" t="str">
        <f>IF(G34="","",INDEX(PFa!$G$7:$BD$7,MATCH($D34,PFa!$G$2:$BD$2,0)))</f>
        <v/>
      </c>
      <c r="M34" s="137" t="str">
        <f>IF(G34="","",PFa!$F$7)</f>
        <v/>
      </c>
      <c r="N34" s="125" t="str">
        <f>IF(G34="","",INDEX(PFa!$C$7:$E$7,MATCH(INDEX(Candidatos!$G:$G,MATCH($D34,Candidatos!$C:$C,0)),PFa!$C$4:$E$4,0)))</f>
        <v/>
      </c>
      <c r="O34" s="128" t="str">
        <f t="shared" si="1"/>
        <v/>
      </c>
      <c r="P34" s="133" t="str">
        <f>IF(G34="","",INDEX(PFa!$G$8:$BD$8,MATCH($D34,PFa!$G$2:$BD$2,0)))</f>
        <v/>
      </c>
      <c r="Q34" s="119" t="str">
        <f>IF(G34="","",PFa!$F$8)</f>
        <v/>
      </c>
      <c r="R34" s="140" t="str">
        <f>IF(G34="","",INDEX(PFa!$C$8:$E$8,MATCH(INDEX(Candidatos!$G:$G,MATCH($D34,Candidatos!$C:$C,0)),PFa!$C$4:$E$4,0)))</f>
        <v/>
      </c>
      <c r="S34" s="57" t="str">
        <f t="shared" si="2"/>
        <v/>
      </c>
      <c r="T34" s="118" t="str">
        <f>IF(G34="","",INDEX(PFa!$G$9:$BD$9,MATCH($D34,PFa!$G$2:$BD$2,0)))</f>
        <v/>
      </c>
      <c r="U34" s="201" t="str">
        <f>IF(G34="","",INDEX(PFa!$C$9:$E$9,MATCH(INDEX(Candidatos!$G:$G,MATCH($D34,Candidatos!$C:$C,0)),PFa!$C$4:$E$4,0)))</f>
        <v/>
      </c>
      <c r="V34" s="35" t="str">
        <f t="shared" si="3"/>
        <v/>
      </c>
      <c r="W34" s="133" t="str">
        <f>IF(G34="","",INDEX(PFa!$G$10:$BD$10,MATCH($D34,PFa!$G$2:$BD$2,0)))</f>
        <v/>
      </c>
      <c r="X34" s="144" t="str">
        <f>IF(G34="","",INDEX(PFa!$C$10:$E$10,MATCH(INDEX(Candidatos!$G:$G,MATCH($D34,Candidatos!$C:$C,0)),PFa!$C$4:$E$4,0)))</f>
        <v/>
      </c>
      <c r="Y34" s="57" t="str">
        <f t="shared" si="4"/>
        <v/>
      </c>
      <c r="AB34" s="46"/>
    </row>
    <row r="35" spans="3:28" s="1" customFormat="1" ht="24" customHeight="1" x14ac:dyDescent="0.25">
      <c r="C35" s="6">
        <f t="shared" si="5"/>
        <v>31</v>
      </c>
      <c r="D35" s="7" t="str">
        <f>IF(G35="","",IF(INDEX(PFa!$G$2:$BD$2,MATCH(G35,PFa!$G$11:$BD$11,0))="","",INDEX(PFa!$G$2:$BD$2,MATCH(G35,PFa!$G$11:$BD$11,0))))</f>
        <v/>
      </c>
      <c r="E35" s="91" t="str">
        <f>IF(G35="","",INDEX(Candidatos!$D:$D,MATCH(D35,Candidatos!$C:$C,0)))</f>
        <v/>
      </c>
      <c r="F35" s="212" t="str">
        <f>IF(D35="","",IF(INDEX(Candidatos!E:E,MATCH(D35,Candidatos!C:C,0))="","",IF(INDEX(Candidatos!R:R,MATCH(D35,Candidatos!C:C,0))="OK","Renovação","Reprovado")))</f>
        <v/>
      </c>
      <c r="G35" s="200" t="str">
        <f>IF((LARGE(PFa!$G$11:$BD$11,$C35))=0,"",(LARGE(PFa!$G$11:$BD$11,$C35)))</f>
        <v/>
      </c>
      <c r="H35" s="207" t="str">
        <f>IF(G35="","",INDEX(PFa!$G$6:$BD$6,MATCH($D35,PFa!$G$2:$BD$2,0)))</f>
        <v/>
      </c>
      <c r="I35" s="208" t="str">
        <f>IF(G35="","",PFa!$F$6)</f>
        <v/>
      </c>
      <c r="J35" s="140" t="str">
        <f>IF(G35="","",INDEX(PFa!$C$6:$E$6,MATCH(INDEX(Candidatos!$G:$G,MATCH($D35,Candidatos!$C:$C,0)),PFa!$C$4:$E$4,0)))</f>
        <v/>
      </c>
      <c r="K35" s="57" t="str">
        <f t="shared" si="0"/>
        <v/>
      </c>
      <c r="L35" s="118" t="str">
        <f>IF(G35="","",INDEX(PFa!$G$7:$BD$7,MATCH($D35,PFa!$G$2:$BD$2,0)))</f>
        <v/>
      </c>
      <c r="M35" s="137" t="str">
        <f>IF(G35="","",PFa!$F$7)</f>
        <v/>
      </c>
      <c r="N35" s="125" t="str">
        <f>IF(G35="","",INDEX(PFa!$C$7:$E$7,MATCH(INDEX(Candidatos!$G:$G,MATCH($D35,Candidatos!$C:$C,0)),PFa!$C$4:$E$4,0)))</f>
        <v/>
      </c>
      <c r="O35" s="128" t="str">
        <f t="shared" si="1"/>
        <v/>
      </c>
      <c r="P35" s="133" t="str">
        <f>IF(G35="","",INDEX(PFa!$G$8:$BD$8,MATCH($D35,PFa!$G$2:$BD$2,0)))</f>
        <v/>
      </c>
      <c r="Q35" s="119" t="str">
        <f>IF(G35="","",PFa!$F$8)</f>
        <v/>
      </c>
      <c r="R35" s="140" t="str">
        <f>IF(G35="","",INDEX(PFa!$C$8:$E$8,MATCH(INDEX(Candidatos!$G:$G,MATCH($D35,Candidatos!$C:$C,0)),PFa!$C$4:$E$4,0)))</f>
        <v/>
      </c>
      <c r="S35" s="57" t="str">
        <f t="shared" si="2"/>
        <v/>
      </c>
      <c r="T35" s="118" t="str">
        <f>IF(G35="","",INDEX(PFa!$G$9:$BD$9,MATCH($D35,PFa!$G$2:$BD$2,0)))</f>
        <v/>
      </c>
      <c r="U35" s="201" t="str">
        <f>IF(G35="","",INDEX(PFa!$C$9:$E$9,MATCH(INDEX(Candidatos!$G:$G,MATCH($D35,Candidatos!$C:$C,0)),PFa!$C$4:$E$4,0)))</f>
        <v/>
      </c>
      <c r="V35" s="35" t="str">
        <f t="shared" si="3"/>
        <v/>
      </c>
      <c r="W35" s="133" t="str">
        <f>IF(G35="","",INDEX(PFa!$G$10:$BD$10,MATCH($D35,PFa!$G$2:$BD$2,0)))</f>
        <v/>
      </c>
      <c r="X35" s="144" t="str">
        <f>IF(G35="","",INDEX(PFa!$C$10:$E$10,MATCH(INDEX(Candidatos!$G:$G,MATCH($D35,Candidatos!$C:$C,0)),PFa!$C$4:$E$4,0)))</f>
        <v/>
      </c>
      <c r="Y35" s="57" t="str">
        <f t="shared" si="4"/>
        <v/>
      </c>
      <c r="AB35" s="46"/>
    </row>
    <row r="36" spans="3:28" s="1" customFormat="1" ht="24" customHeight="1" x14ac:dyDescent="0.25">
      <c r="C36" s="6">
        <f t="shared" si="5"/>
        <v>32</v>
      </c>
      <c r="D36" s="7" t="str">
        <f>IF(G36="","",IF(INDEX(PFa!$G$2:$BD$2,MATCH(G36,PFa!$G$11:$BD$11,0))="","",INDEX(PFa!$G$2:$BD$2,MATCH(G36,PFa!$G$11:$BD$11,0))))</f>
        <v/>
      </c>
      <c r="E36" s="91" t="str">
        <f>IF(G36="","",INDEX(Candidatos!$D:$D,MATCH(D36,Candidatos!$C:$C,0)))</f>
        <v/>
      </c>
      <c r="F36" s="212" t="str">
        <f>IF(D36="","",IF(INDEX(Candidatos!E:E,MATCH(D36,Candidatos!C:C,0))="","",IF(INDEX(Candidatos!R:R,MATCH(D36,Candidatos!C:C,0))="OK","Renovação","Reprovado")))</f>
        <v/>
      </c>
      <c r="G36" s="200" t="str">
        <f>IF((LARGE(PFa!$G$11:$BD$11,$C36))=0,"",(LARGE(PFa!$G$11:$BD$11,$C36)))</f>
        <v/>
      </c>
      <c r="H36" s="207" t="str">
        <f>IF(G36="","",INDEX(PFa!$G$6:$BD$6,MATCH($D36,PFa!$G$2:$BD$2,0)))</f>
        <v/>
      </c>
      <c r="I36" s="208" t="str">
        <f>IF(G36="","",PFa!$F$6)</f>
        <v/>
      </c>
      <c r="J36" s="140" t="str">
        <f>IF(G36="","",INDEX(PFa!$C$6:$E$6,MATCH(INDEX(Candidatos!$G:$G,MATCH($D36,Candidatos!$C:$C,0)),PFa!$C$4:$E$4,0)))</f>
        <v/>
      </c>
      <c r="K36" s="57" t="str">
        <f t="shared" si="0"/>
        <v/>
      </c>
      <c r="L36" s="118" t="str">
        <f>IF(G36="","",INDEX(PFa!$G$7:$BD$7,MATCH($D36,PFa!$G$2:$BD$2,0)))</f>
        <v/>
      </c>
      <c r="M36" s="137" t="str">
        <f>IF(G36="","",PFa!$F$7)</f>
        <v/>
      </c>
      <c r="N36" s="125" t="str">
        <f>IF(G36="","",INDEX(PFa!$C$7:$E$7,MATCH(INDEX(Candidatos!$G:$G,MATCH($D36,Candidatos!$C:$C,0)),PFa!$C$4:$E$4,0)))</f>
        <v/>
      </c>
      <c r="O36" s="128" t="str">
        <f t="shared" si="1"/>
        <v/>
      </c>
      <c r="P36" s="133" t="str">
        <f>IF(G36="","",INDEX(PFa!$G$8:$BD$8,MATCH($D36,PFa!$G$2:$BD$2,0)))</f>
        <v/>
      </c>
      <c r="Q36" s="119" t="str">
        <f>IF(G36="","",PFa!$F$8)</f>
        <v/>
      </c>
      <c r="R36" s="140" t="str">
        <f>IF(G36="","",INDEX(PFa!$C$8:$E$8,MATCH(INDEX(Candidatos!$G:$G,MATCH($D36,Candidatos!$C:$C,0)),PFa!$C$4:$E$4,0)))</f>
        <v/>
      </c>
      <c r="S36" s="57" t="str">
        <f t="shared" si="2"/>
        <v/>
      </c>
      <c r="T36" s="118" t="str">
        <f>IF(G36="","",INDEX(PFa!$G$9:$BD$9,MATCH($D36,PFa!$G$2:$BD$2,0)))</f>
        <v/>
      </c>
      <c r="U36" s="201" t="str">
        <f>IF(G36="","",INDEX(PFa!$C$9:$E$9,MATCH(INDEX(Candidatos!$G:$G,MATCH($D36,Candidatos!$C:$C,0)),PFa!$C$4:$E$4,0)))</f>
        <v/>
      </c>
      <c r="V36" s="35" t="str">
        <f t="shared" si="3"/>
        <v/>
      </c>
      <c r="W36" s="133" t="str">
        <f>IF(G36="","",INDEX(PFa!$G$10:$BD$10,MATCH($D36,PFa!$G$2:$BD$2,0)))</f>
        <v/>
      </c>
      <c r="X36" s="144" t="str">
        <f>IF(G36="","",INDEX(PFa!$C$10:$E$10,MATCH(INDEX(Candidatos!$G:$G,MATCH($D36,Candidatos!$C:$C,0)),PFa!$C$4:$E$4,0)))</f>
        <v/>
      </c>
      <c r="Y36" s="57" t="str">
        <f t="shared" si="4"/>
        <v/>
      </c>
      <c r="AB36" s="46"/>
    </row>
    <row r="37" spans="3:28" s="1" customFormat="1" ht="24" customHeight="1" x14ac:dyDescent="0.25">
      <c r="C37" s="6">
        <f t="shared" si="5"/>
        <v>33</v>
      </c>
      <c r="D37" s="7" t="str">
        <f>IF(G37="","",IF(INDEX(PFa!$G$2:$BD$2,MATCH(G37,PFa!$G$11:$BD$11,0))="","",INDEX(PFa!$G$2:$BD$2,MATCH(G37,PFa!$G$11:$BD$11,0))))</f>
        <v/>
      </c>
      <c r="E37" s="91" t="str">
        <f>IF(G37="","",INDEX(Candidatos!$D:$D,MATCH(D37,Candidatos!$C:$C,0)))</f>
        <v/>
      </c>
      <c r="F37" s="212" t="str">
        <f>IF(D37="","",IF(INDEX(Candidatos!E:E,MATCH(D37,Candidatos!C:C,0))="","",IF(INDEX(Candidatos!R:R,MATCH(D37,Candidatos!C:C,0))="OK","Renovação","Reprovado")))</f>
        <v/>
      </c>
      <c r="G37" s="200" t="str">
        <f>IF((LARGE(PFa!$G$11:$BD$11,$C37))=0,"",(LARGE(PFa!$G$11:$BD$11,$C37)))</f>
        <v/>
      </c>
      <c r="H37" s="207" t="str">
        <f>IF(G37="","",INDEX(PFa!$G$6:$BD$6,MATCH($D37,PFa!$G$2:$BD$2,0)))</f>
        <v/>
      </c>
      <c r="I37" s="208" t="str">
        <f>IF(G37="","",PFa!$F$6)</f>
        <v/>
      </c>
      <c r="J37" s="140" t="str">
        <f>IF(G37="","",INDEX(PFa!$C$6:$E$6,MATCH(INDEX(Candidatos!$G:$G,MATCH($D37,Candidatos!$C:$C,0)),PFa!$C$4:$E$4,0)))</f>
        <v/>
      </c>
      <c r="K37" s="57" t="str">
        <f t="shared" si="0"/>
        <v/>
      </c>
      <c r="L37" s="118" t="str">
        <f>IF(G37="","",INDEX(PFa!$G$7:$BD$7,MATCH($D37,PFa!$G$2:$BD$2,0)))</f>
        <v/>
      </c>
      <c r="M37" s="137" t="str">
        <f>IF(G37="","",PFa!$F$7)</f>
        <v/>
      </c>
      <c r="N37" s="125" t="str">
        <f>IF(G37="","",INDEX(PFa!$C$7:$E$7,MATCH(INDEX(Candidatos!$G:$G,MATCH($D37,Candidatos!$C:$C,0)),PFa!$C$4:$E$4,0)))</f>
        <v/>
      </c>
      <c r="O37" s="128" t="str">
        <f t="shared" si="1"/>
        <v/>
      </c>
      <c r="P37" s="133" t="str">
        <f>IF(G37="","",INDEX(PFa!$G$8:$BD$8,MATCH($D37,PFa!$G$2:$BD$2,0)))</f>
        <v/>
      </c>
      <c r="Q37" s="119" t="str">
        <f>IF(G37="","",PFa!$F$8)</f>
        <v/>
      </c>
      <c r="R37" s="140" t="str">
        <f>IF(G37="","",INDEX(PFa!$C$8:$E$8,MATCH(INDEX(Candidatos!$G:$G,MATCH($D37,Candidatos!$C:$C,0)),PFa!$C$4:$E$4,0)))</f>
        <v/>
      </c>
      <c r="S37" s="57" t="str">
        <f t="shared" si="2"/>
        <v/>
      </c>
      <c r="T37" s="118" t="str">
        <f>IF(G37="","",INDEX(PFa!$G$9:$BD$9,MATCH($D37,PFa!$G$2:$BD$2,0)))</f>
        <v/>
      </c>
      <c r="U37" s="201" t="str">
        <f>IF(G37="","",INDEX(PFa!$C$9:$E$9,MATCH(INDEX(Candidatos!$G:$G,MATCH($D37,Candidatos!$C:$C,0)),PFa!$C$4:$E$4,0)))</f>
        <v/>
      </c>
      <c r="V37" s="35" t="str">
        <f t="shared" si="3"/>
        <v/>
      </c>
      <c r="W37" s="133" t="str">
        <f>IF(G37="","",INDEX(PFa!$G$10:$BD$10,MATCH($D37,PFa!$G$2:$BD$2,0)))</f>
        <v/>
      </c>
      <c r="X37" s="144" t="str">
        <f>IF(G37="","",INDEX(PFa!$C$10:$E$10,MATCH(INDEX(Candidatos!$G:$G,MATCH($D37,Candidatos!$C:$C,0)),PFa!$C$4:$E$4,0)))</f>
        <v/>
      </c>
      <c r="Y37" s="57" t="str">
        <f t="shared" si="4"/>
        <v/>
      </c>
      <c r="AB37" s="46"/>
    </row>
    <row r="38" spans="3:28" s="1" customFormat="1" ht="24" customHeight="1" x14ac:dyDescent="0.25">
      <c r="C38" s="6">
        <f>C37+1</f>
        <v>34</v>
      </c>
      <c r="D38" s="7" t="str">
        <f>IF(G38="","",IF(INDEX(PFa!$G$2:$BD$2,MATCH(G38,PFa!$G$11:$BD$11,0))="","",INDEX(PFa!$G$2:$BD$2,MATCH(G38,PFa!$G$11:$BD$11,0))))</f>
        <v/>
      </c>
      <c r="E38" s="91" t="str">
        <f>IF(G38="","",INDEX(Candidatos!$D:$D,MATCH(D38,Candidatos!$C:$C,0)))</f>
        <v/>
      </c>
      <c r="F38" s="212" t="str">
        <f>IF(D38="","",IF(INDEX(Candidatos!E:E,MATCH(D38,Candidatos!C:C,0))="","",IF(INDEX(Candidatos!R:R,MATCH(D38,Candidatos!C:C,0))="OK","Renovação","Reprovado")))</f>
        <v/>
      </c>
      <c r="G38" s="200" t="str">
        <f>IF((LARGE(PFa!$G$11:$BD$11,$C38))=0,"",(LARGE(PFa!$G$11:$BD$11,$C38)))</f>
        <v/>
      </c>
      <c r="H38" s="207" t="str">
        <f>IF(G38="","",INDEX(PFa!$G$6:$BD$6,MATCH($D38,PFa!$G$2:$BD$2,0)))</f>
        <v/>
      </c>
      <c r="I38" s="208" t="str">
        <f>IF(G38="","",PFa!$F$6)</f>
        <v/>
      </c>
      <c r="J38" s="140" t="str">
        <f>IF(G38="","",INDEX(PFa!$C$6:$E$6,MATCH(INDEX(Candidatos!$G:$G,MATCH($D38,Candidatos!$C:$C,0)),PFa!$C$4:$E$4,0)))</f>
        <v/>
      </c>
      <c r="K38" s="57" t="str">
        <f t="shared" si="0"/>
        <v/>
      </c>
      <c r="L38" s="118" t="str">
        <f>IF(G38="","",INDEX(PFa!$G$7:$BD$7,MATCH($D38,PFa!$G$2:$BD$2,0)))</f>
        <v/>
      </c>
      <c r="M38" s="137" t="str">
        <f>IF(G38="","",PFa!$F$7)</f>
        <v/>
      </c>
      <c r="N38" s="125" t="str">
        <f>IF(G38="","",INDEX(PFa!$C$7:$E$7,MATCH(INDEX(Candidatos!$G:$G,MATCH($D38,Candidatos!$C:$C,0)),PFa!$C$4:$E$4,0)))</f>
        <v/>
      </c>
      <c r="O38" s="128" t="str">
        <f t="shared" si="1"/>
        <v/>
      </c>
      <c r="P38" s="133" t="str">
        <f>IF(G38="","",INDEX(PFa!$G$8:$BD$8,MATCH($D38,PFa!$G$2:$BD$2,0)))</f>
        <v/>
      </c>
      <c r="Q38" s="119" t="str">
        <f>IF(G38="","",PFa!$F$8)</f>
        <v/>
      </c>
      <c r="R38" s="140" t="str">
        <f>IF(G38="","",INDEX(PFa!$C$8:$E$8,MATCH(INDEX(Candidatos!$G:$G,MATCH($D38,Candidatos!$C:$C,0)),PFa!$C$4:$E$4,0)))</f>
        <v/>
      </c>
      <c r="S38" s="57" t="str">
        <f t="shared" si="2"/>
        <v/>
      </c>
      <c r="T38" s="118" t="str">
        <f>IF(G38="","",INDEX(PFa!$G$9:$BD$9,MATCH($D38,PFa!$G$2:$BD$2,0)))</f>
        <v/>
      </c>
      <c r="U38" s="201" t="str">
        <f>IF(G38="","",INDEX(PFa!$C$9:$E$9,MATCH(INDEX(Candidatos!$G:$G,MATCH($D38,Candidatos!$C:$C,0)),PFa!$C$4:$E$4,0)))</f>
        <v/>
      </c>
      <c r="V38" s="35" t="str">
        <f t="shared" si="3"/>
        <v/>
      </c>
      <c r="W38" s="133" t="str">
        <f>IF(G38="","",INDEX(PFa!$G$10:$BD$10,MATCH($D38,PFa!$G$2:$BD$2,0)))</f>
        <v/>
      </c>
      <c r="X38" s="144" t="str">
        <f>IF(G38="","",INDEX(PFa!$C$10:$E$10,MATCH(INDEX(Candidatos!$G:$G,MATCH($D38,Candidatos!$C:$C,0)),PFa!$C$4:$E$4,0)))</f>
        <v/>
      </c>
      <c r="Y38" s="57" t="str">
        <f t="shared" si="4"/>
        <v/>
      </c>
      <c r="AB38" s="46"/>
    </row>
    <row r="39" spans="3:28" s="1" customFormat="1" ht="24" customHeight="1" x14ac:dyDescent="0.25">
      <c r="C39" s="6">
        <f t="shared" si="5"/>
        <v>35</v>
      </c>
      <c r="D39" s="7" t="str">
        <f>IF(G39="","",IF(INDEX(PFa!$G$2:$BD$2,MATCH(G39,PFa!$G$11:$BD$11,0))="","",INDEX(PFa!$G$2:$BD$2,MATCH(G39,PFa!$G$11:$BD$11,0))))</f>
        <v/>
      </c>
      <c r="E39" s="91" t="str">
        <f>IF(G39="","",INDEX(Candidatos!$D:$D,MATCH(D39,Candidatos!$C:$C,0)))</f>
        <v/>
      </c>
      <c r="F39" s="212" t="str">
        <f>IF(D39="","",IF(INDEX(Candidatos!E:E,MATCH(D39,Candidatos!C:C,0))="","",IF(INDEX(Candidatos!R:R,MATCH(D39,Candidatos!C:C,0))="OK","Renovação","Reprovado")))</f>
        <v/>
      </c>
      <c r="G39" s="200" t="str">
        <f>IF((LARGE(PFa!$G$11:$BD$11,$C39))=0,"",(LARGE(PFa!$G$11:$BD$11,$C39)))</f>
        <v/>
      </c>
      <c r="H39" s="207" t="str">
        <f>IF(G39="","",INDEX(PFa!$G$6:$BD$6,MATCH($D39,PFa!$G$2:$BD$2,0)))</f>
        <v/>
      </c>
      <c r="I39" s="208" t="str">
        <f>IF(G39="","",PFa!$F$6)</f>
        <v/>
      </c>
      <c r="J39" s="140" t="str">
        <f>IF(G39="","",INDEX(PFa!$C$6:$E$6,MATCH(INDEX(Candidatos!$G:$G,MATCH($D39,Candidatos!$C:$C,0)),PFa!$C$4:$E$4,0)))</f>
        <v/>
      </c>
      <c r="K39" s="57" t="str">
        <f t="shared" si="0"/>
        <v/>
      </c>
      <c r="L39" s="118" t="str">
        <f>IF(G39="","",INDEX(PFa!$G$7:$BD$7,MATCH($D39,PFa!$G$2:$BD$2,0)))</f>
        <v/>
      </c>
      <c r="M39" s="137" t="str">
        <f>IF(G39="","",PFa!$F$7)</f>
        <v/>
      </c>
      <c r="N39" s="125" t="str">
        <f>IF(G39="","",INDEX(PFa!$C$7:$E$7,MATCH(INDEX(Candidatos!$G:$G,MATCH($D39,Candidatos!$C:$C,0)),PFa!$C$4:$E$4,0)))</f>
        <v/>
      </c>
      <c r="O39" s="128" t="str">
        <f t="shared" si="1"/>
        <v/>
      </c>
      <c r="P39" s="133" t="str">
        <f>IF(G39="","",INDEX(PFa!$G$8:$BD$8,MATCH($D39,PFa!$G$2:$BD$2,0)))</f>
        <v/>
      </c>
      <c r="Q39" s="119" t="str">
        <f>IF(G39="","",PFa!$F$8)</f>
        <v/>
      </c>
      <c r="R39" s="140" t="str">
        <f>IF(G39="","",INDEX(PFa!$C$8:$E$8,MATCH(INDEX(Candidatos!$G:$G,MATCH($D39,Candidatos!$C:$C,0)),PFa!$C$4:$E$4,0)))</f>
        <v/>
      </c>
      <c r="S39" s="57" t="str">
        <f t="shared" si="2"/>
        <v/>
      </c>
      <c r="T39" s="118" t="str">
        <f>IF(G39="","",INDEX(PFa!$G$9:$BD$9,MATCH($D39,PFa!$G$2:$BD$2,0)))</f>
        <v/>
      </c>
      <c r="U39" s="201" t="str">
        <f>IF(G39="","",INDEX(PFa!$C$9:$E$9,MATCH(INDEX(Candidatos!$G:$G,MATCH($D39,Candidatos!$C:$C,0)),PFa!$C$4:$E$4,0)))</f>
        <v/>
      </c>
      <c r="V39" s="35" t="str">
        <f t="shared" si="3"/>
        <v/>
      </c>
      <c r="W39" s="133" t="str">
        <f>IF(G39="","",INDEX(PFa!$G$10:$BD$10,MATCH($D39,PFa!$G$2:$BD$2,0)))</f>
        <v/>
      </c>
      <c r="X39" s="144" t="str">
        <f>IF(G39="","",INDEX(PFa!$C$10:$E$10,MATCH(INDEX(Candidatos!$G:$G,MATCH($D39,Candidatos!$C:$C,0)),PFa!$C$4:$E$4,0)))</f>
        <v/>
      </c>
      <c r="Y39" s="57" t="str">
        <f t="shared" si="4"/>
        <v/>
      </c>
      <c r="AB39" s="46"/>
    </row>
    <row r="40" spans="3:28" s="1" customFormat="1" ht="24" customHeight="1" x14ac:dyDescent="0.25">
      <c r="C40" s="6">
        <f t="shared" ref="C40:C54" si="6">C39+1</f>
        <v>36</v>
      </c>
      <c r="D40" s="7" t="str">
        <f>IF(G40="","",IF(INDEX(PFa!$G$2:$BD$2,MATCH(G40,PFa!$G$11:$BD$11,0))="","",INDEX(PFa!$G$2:$BD$2,MATCH(G40,PFa!$G$11:$BD$11,0))))</f>
        <v/>
      </c>
      <c r="E40" s="91" t="str">
        <f>IF(G40="","",INDEX(Candidatos!$D:$D,MATCH(D40,Candidatos!$C:$C,0)))</f>
        <v/>
      </c>
      <c r="F40" s="212" t="str">
        <f>IF(D40="","",IF(INDEX(Candidatos!E:E,MATCH(D40,Candidatos!C:C,0))="","",IF(INDEX(Candidatos!R:R,MATCH(D40,Candidatos!C:C,0))="OK","Renovação","Reprovado")))</f>
        <v/>
      </c>
      <c r="G40" s="200" t="str">
        <f>IF((LARGE(PFa!$G$11:$BD$11,$C40))=0,"",(LARGE(PFa!$G$11:$BD$11,$C40)))</f>
        <v/>
      </c>
      <c r="H40" s="207" t="str">
        <f>IF(G40="","",INDEX(PFa!$G$6:$BD$6,MATCH($D40,PFa!$G$2:$BD$2,0)))</f>
        <v/>
      </c>
      <c r="I40" s="208" t="str">
        <f>IF(G40="","",PFa!$F$6)</f>
        <v/>
      </c>
      <c r="J40" s="140" t="str">
        <f>IF(G40="","",INDEX(PFa!$C$6:$E$6,MATCH(INDEX(Candidatos!$G:$G,MATCH($D40,Candidatos!$C:$C,0)),PFa!$C$4:$E$4,0)))</f>
        <v/>
      </c>
      <c r="K40" s="57" t="str">
        <f t="shared" ref="K40:K54" si="7">IF(G40="","",H40/I40*10*J40)</f>
        <v/>
      </c>
      <c r="L40" s="118" t="str">
        <f>IF(G40="","",INDEX(PFa!$G$7:$BD$7,MATCH($D40,PFa!$G$2:$BD$2,0)))</f>
        <v/>
      </c>
      <c r="M40" s="137" t="str">
        <f>IF(G40="","",PFa!$F$7)</f>
        <v/>
      </c>
      <c r="N40" s="125" t="str">
        <f>IF(G40="","",INDEX(PFa!$C$7:$E$7,MATCH(INDEX(Candidatos!$G:$G,MATCH($D40,Candidatos!$C:$C,0)),PFa!$C$4:$E$4,0)))</f>
        <v/>
      </c>
      <c r="O40" s="128" t="str">
        <f t="shared" ref="O40:O54" si="8">IF(G40="","",L40/M40*10*N40)</f>
        <v/>
      </c>
      <c r="P40" s="133" t="str">
        <f>IF(G40="","",INDEX(PFa!$G$8:$BD$8,MATCH($D40,PFa!$G$2:$BD$2,0)))</f>
        <v/>
      </c>
      <c r="Q40" s="119" t="str">
        <f>IF(G40="","",PFa!$F$8)</f>
        <v/>
      </c>
      <c r="R40" s="140" t="str">
        <f>IF(G40="","",INDEX(PFa!$C$8:$E$8,MATCH(INDEX(Candidatos!$G:$G,MATCH($D40,Candidatos!$C:$C,0)),PFa!$C$4:$E$4,0)))</f>
        <v/>
      </c>
      <c r="S40" s="57" t="str">
        <f t="shared" ref="S40:S54" si="9">IF(G40="","",P40/Q40*10*R40)</f>
        <v/>
      </c>
      <c r="T40" s="118" t="str">
        <f>IF(G40="","",INDEX(PFa!$G$9:$BD$9,MATCH($D40,PFa!$G$2:$BD$2,0)))</f>
        <v/>
      </c>
      <c r="U40" s="201" t="str">
        <f>IF(G40="","",INDEX(PFa!$C$9:$E$9,MATCH(INDEX(Candidatos!$G:$G,MATCH($D40,Candidatos!$C:$C,0)),PFa!$C$4:$E$4,0)))</f>
        <v/>
      </c>
      <c r="V40" s="35" t="str">
        <f t="shared" ref="V40:V54" si="10">IF(G40="","",T40*U40)</f>
        <v/>
      </c>
      <c r="W40" s="133" t="str">
        <f>IF(G40="","",INDEX(PFa!$G$10:$BD$10,MATCH($D40,PFa!$G$2:$BD$2,0)))</f>
        <v/>
      </c>
      <c r="X40" s="144" t="str">
        <f>IF(G40="","",INDEX(PFa!$C$10:$E$10,MATCH(INDEX(Candidatos!$G:$G,MATCH($D40,Candidatos!$C:$C,0)),PFa!$C$4:$E$4,0)))</f>
        <v/>
      </c>
      <c r="Y40" s="57" t="str">
        <f t="shared" ref="Y40:Y54" si="11">IF(G40="","",W40/3*10*X40)</f>
        <v/>
      </c>
    </row>
    <row r="41" spans="3:28" s="1" customFormat="1" ht="24" customHeight="1" outlineLevel="1" x14ac:dyDescent="0.25">
      <c r="C41" s="6">
        <f t="shared" si="6"/>
        <v>37</v>
      </c>
      <c r="D41" s="7" t="str">
        <f>IF(G41="","",IF(INDEX(PFa!$G$2:$BD$2,MATCH(G41,PFa!$G$11:$BD$11,0))="","",INDEX(PFa!$G$2:$BD$2,MATCH(G41,PFa!$G$11:$BD$11,0))))</f>
        <v/>
      </c>
      <c r="E41" s="91" t="str">
        <f>IF(G41="","",INDEX(Candidatos!$D:$D,MATCH(D41,Candidatos!$C:$C,0)))</f>
        <v/>
      </c>
      <c r="F41" s="212" t="str">
        <f>IF(D41="","",IF(INDEX(Candidatos!E:E,MATCH(D41,Candidatos!C:C,0))="","",IF(INDEX(Candidatos!R:R,MATCH(D41,Candidatos!C:C,0))="OK","Renovação","Reprovado")))</f>
        <v/>
      </c>
      <c r="G41" s="200" t="str">
        <f>IF((LARGE(PFa!$G$11:$BD$11,$C41))=0,"",(LARGE(PFa!$G$11:$BD$11,$C41)))</f>
        <v/>
      </c>
      <c r="H41" s="207" t="str">
        <f>IF(G41="","",INDEX(PFa!$G$6:$BD$6,MATCH($D41,PFa!$G$2:$BD$2,0)))</f>
        <v/>
      </c>
      <c r="I41" s="208" t="str">
        <f>IF(G41="","",PFa!$F$6)</f>
        <v/>
      </c>
      <c r="J41" s="140" t="str">
        <f>IF(G41="","",INDEX(PFa!$C$6:$E$6,MATCH(INDEX(Candidatos!$G:$G,MATCH($D41,Candidatos!$C:$C,0)),PFa!$C$4:$E$4,0)))</f>
        <v/>
      </c>
      <c r="K41" s="57" t="str">
        <f t="shared" si="7"/>
        <v/>
      </c>
      <c r="L41" s="118" t="str">
        <f>IF(G41="","",INDEX(PFa!$G$7:$BD$7,MATCH($D41,PFa!$G$2:$BD$2,0)))</f>
        <v/>
      </c>
      <c r="M41" s="137" t="str">
        <f>IF(G41="","",PFa!$F$7)</f>
        <v/>
      </c>
      <c r="N41" s="125" t="str">
        <f>IF(G41="","",INDEX(PFa!$C$7:$E$7,MATCH(INDEX(Candidatos!$G:$G,MATCH($D41,Candidatos!$C:$C,0)),PFa!$C$4:$E$4,0)))</f>
        <v/>
      </c>
      <c r="O41" s="128" t="str">
        <f t="shared" si="8"/>
        <v/>
      </c>
      <c r="P41" s="133" t="str">
        <f>IF(G41="","",INDEX(PFa!$G$8:$BD$8,MATCH($D41,PFa!$G$2:$BD$2,0)))</f>
        <v/>
      </c>
      <c r="Q41" s="119" t="str">
        <f>IF(G41="","",PFa!$F$8)</f>
        <v/>
      </c>
      <c r="R41" s="140" t="str">
        <f>IF(G41="","",INDEX(PFa!$C$8:$E$8,MATCH(INDEX(Candidatos!$G:$G,MATCH($D41,Candidatos!$C:$C,0)),PFa!$C$4:$E$4,0)))</f>
        <v/>
      </c>
      <c r="S41" s="57" t="str">
        <f t="shared" si="9"/>
        <v/>
      </c>
      <c r="T41" s="118" t="str">
        <f>IF(G41="","",INDEX(PFa!$G$9:$BD$9,MATCH($D41,PFa!$G$2:$BD$2,0)))</f>
        <v/>
      </c>
      <c r="U41" s="201" t="str">
        <f>IF(G41="","",INDEX(PFa!$C$9:$E$9,MATCH(INDEX(Candidatos!$G:$G,MATCH($D41,Candidatos!$C:$C,0)),PFa!$C$4:$E$4,0)))</f>
        <v/>
      </c>
      <c r="V41" s="35" t="str">
        <f t="shared" si="10"/>
        <v/>
      </c>
      <c r="W41" s="133" t="str">
        <f>IF(G41="","",INDEX(PFa!$G$10:$BD$10,MATCH($D41,PFa!$G$2:$BD$2,0)))</f>
        <v/>
      </c>
      <c r="X41" s="144" t="str">
        <f>IF(G41="","",INDEX(PFa!$C$10:$E$10,MATCH(INDEX(Candidatos!$G:$G,MATCH($D41,Candidatos!$C:$C,0)),PFa!$C$4:$E$4,0)))</f>
        <v/>
      </c>
      <c r="Y41" s="57" t="str">
        <f t="shared" si="11"/>
        <v/>
      </c>
    </row>
    <row r="42" spans="3:28" s="1" customFormat="1" ht="24" customHeight="1" outlineLevel="1" x14ac:dyDescent="0.25">
      <c r="C42" s="6">
        <f t="shared" si="6"/>
        <v>38</v>
      </c>
      <c r="D42" s="7" t="str">
        <f>IF(G42="","",IF(INDEX(PFa!$G$2:$BD$2,MATCH(G42,PFa!$G$11:$BD$11,0))="","",INDEX(PFa!$G$2:$BD$2,MATCH(G42,PFa!$G$11:$BD$11,0))))</f>
        <v/>
      </c>
      <c r="E42" s="91" t="str">
        <f>IF(G42="","",INDEX(Candidatos!$D:$D,MATCH(D42,Candidatos!$C:$C,0)))</f>
        <v/>
      </c>
      <c r="F42" s="212" t="str">
        <f>IF(D42="","",IF(INDEX(Candidatos!E:E,MATCH(D42,Candidatos!C:C,0))="","",IF(INDEX(Candidatos!R:R,MATCH(D42,Candidatos!C:C,0))="OK","Renovação","Reprovado")))</f>
        <v/>
      </c>
      <c r="G42" s="200" t="str">
        <f>IF((LARGE(PFa!$G$11:$BD$11,$C42))=0,"",(LARGE(PFa!$G$11:$BD$11,$C42)))</f>
        <v/>
      </c>
      <c r="H42" s="207" t="str">
        <f>IF(G42="","",INDEX(PFa!$G$6:$BD$6,MATCH($D42,PFa!$G$2:$BD$2,0)))</f>
        <v/>
      </c>
      <c r="I42" s="208" t="str">
        <f>IF(G42="","",PFa!$F$6)</f>
        <v/>
      </c>
      <c r="J42" s="140" t="str">
        <f>IF(G42="","",INDEX(PFa!$C$6:$E$6,MATCH(INDEX(Candidatos!$G:$G,MATCH($D42,Candidatos!$C:$C,0)),PFa!$C$4:$E$4,0)))</f>
        <v/>
      </c>
      <c r="K42" s="57" t="str">
        <f t="shared" si="7"/>
        <v/>
      </c>
      <c r="L42" s="118" t="str">
        <f>IF(G42="","",INDEX(PFa!$G$7:$BD$7,MATCH($D42,PFa!$G$2:$BD$2,0)))</f>
        <v/>
      </c>
      <c r="M42" s="137" t="str">
        <f>IF(G42="","",PFa!$F$7)</f>
        <v/>
      </c>
      <c r="N42" s="125" t="str">
        <f>IF(G42="","",INDEX(PFa!$C$7:$E$7,MATCH(INDEX(Candidatos!$G:$G,MATCH($D42,Candidatos!$C:$C,0)),PFa!$C$4:$E$4,0)))</f>
        <v/>
      </c>
      <c r="O42" s="128" t="str">
        <f t="shared" si="8"/>
        <v/>
      </c>
      <c r="P42" s="133" t="str">
        <f>IF(G42="","",INDEX(PFa!$G$8:$BD$8,MATCH($D42,PFa!$G$2:$BD$2,0)))</f>
        <v/>
      </c>
      <c r="Q42" s="119" t="str">
        <f>IF(G42="","",PFa!$F$8)</f>
        <v/>
      </c>
      <c r="R42" s="140" t="str">
        <f>IF(G42="","",INDEX(PFa!$C$8:$E$8,MATCH(INDEX(Candidatos!$G:$G,MATCH($D42,Candidatos!$C:$C,0)),PFa!$C$4:$E$4,0)))</f>
        <v/>
      </c>
      <c r="S42" s="57" t="str">
        <f t="shared" si="9"/>
        <v/>
      </c>
      <c r="T42" s="118" t="str">
        <f>IF(G42="","",INDEX(PFa!$G$9:$BD$9,MATCH($D42,PFa!$G$2:$BD$2,0)))</f>
        <v/>
      </c>
      <c r="U42" s="201" t="str">
        <f>IF(G42="","",INDEX(PFa!$C$9:$E$9,MATCH(INDEX(Candidatos!$G:$G,MATCH($D42,Candidatos!$C:$C,0)),PFa!$C$4:$E$4,0)))</f>
        <v/>
      </c>
      <c r="V42" s="35" t="str">
        <f t="shared" si="10"/>
        <v/>
      </c>
      <c r="W42" s="133" t="str">
        <f>IF(G42="","",INDEX(PFa!$G$10:$BD$10,MATCH($D42,PFa!$G$2:$BD$2,0)))</f>
        <v/>
      </c>
      <c r="X42" s="144" t="str">
        <f>IF(G42="","",INDEX(PFa!$C$10:$E$10,MATCH(INDEX(Candidatos!$G:$G,MATCH($D42,Candidatos!$C:$C,0)),PFa!$C$4:$E$4,0)))</f>
        <v/>
      </c>
      <c r="Y42" s="57" t="str">
        <f t="shared" si="11"/>
        <v/>
      </c>
    </row>
    <row r="43" spans="3:28" s="1" customFormat="1" ht="24" customHeight="1" outlineLevel="1" x14ac:dyDescent="0.25">
      <c r="C43" s="6">
        <f t="shared" si="6"/>
        <v>39</v>
      </c>
      <c r="D43" s="7" t="str">
        <f>IF(G43="","",IF(INDEX(PFa!$G$2:$BD$2,MATCH(G43,PFa!$G$11:$BD$11,0))="","",INDEX(PFa!$G$2:$BD$2,MATCH(G43,PFa!$G$11:$BD$11,0))))</f>
        <v/>
      </c>
      <c r="E43" s="91" t="str">
        <f>IF(G43="","",INDEX(Candidatos!$D:$D,MATCH(D43,Candidatos!$C:$C,0)))</f>
        <v/>
      </c>
      <c r="F43" s="212" t="str">
        <f>IF(D43="","",IF(INDEX(Candidatos!E:E,MATCH(D43,Candidatos!C:C,0))="","",IF(INDEX(Candidatos!R:R,MATCH(D43,Candidatos!C:C,0))="OK","Renovação","Reprovado")))</f>
        <v/>
      </c>
      <c r="G43" s="200" t="str">
        <f>IF((LARGE(PFa!$G$11:$BD$11,$C43))=0,"",(LARGE(PFa!$G$11:$BD$11,$C43)))</f>
        <v/>
      </c>
      <c r="H43" s="207" t="str">
        <f>IF(G43="","",INDEX(PFa!$G$6:$BD$6,MATCH($D43,PFa!$G$2:$BD$2,0)))</f>
        <v/>
      </c>
      <c r="I43" s="208" t="str">
        <f>IF(G43="","",PFa!$F$6)</f>
        <v/>
      </c>
      <c r="J43" s="140" t="str">
        <f>IF(G43="","",INDEX(PFa!$C$6:$E$6,MATCH(INDEX(Candidatos!$G:$G,MATCH($D43,Candidatos!$C:$C,0)),PFa!$C$4:$E$4,0)))</f>
        <v/>
      </c>
      <c r="K43" s="57" t="str">
        <f t="shared" si="7"/>
        <v/>
      </c>
      <c r="L43" s="118" t="str">
        <f>IF(G43="","",INDEX(PFa!$G$7:$BD$7,MATCH($D43,PFa!$G$2:$BD$2,0)))</f>
        <v/>
      </c>
      <c r="M43" s="137" t="str">
        <f>IF(G43="","",PFa!$F$7)</f>
        <v/>
      </c>
      <c r="N43" s="125" t="str">
        <f>IF(G43="","",INDEX(PFa!$C$7:$E$7,MATCH(INDEX(Candidatos!$G:$G,MATCH($D43,Candidatos!$C:$C,0)),PFa!$C$4:$E$4,0)))</f>
        <v/>
      </c>
      <c r="O43" s="128" t="str">
        <f t="shared" si="8"/>
        <v/>
      </c>
      <c r="P43" s="133" t="str">
        <f>IF(G43="","",INDEX(PFa!$G$8:$BD$8,MATCH($D43,PFa!$G$2:$BD$2,0)))</f>
        <v/>
      </c>
      <c r="Q43" s="119" t="str">
        <f>IF(G43="","",PFa!$F$8)</f>
        <v/>
      </c>
      <c r="R43" s="140" t="str">
        <f>IF(G43="","",INDEX(PFa!$C$8:$E$8,MATCH(INDEX(Candidatos!$G:$G,MATCH($D43,Candidatos!$C:$C,0)),PFa!$C$4:$E$4,0)))</f>
        <v/>
      </c>
      <c r="S43" s="57" t="str">
        <f t="shared" si="9"/>
        <v/>
      </c>
      <c r="T43" s="118" t="str">
        <f>IF(G43="","",INDEX(PFa!$G$9:$BD$9,MATCH($D43,PFa!$G$2:$BD$2,0)))</f>
        <v/>
      </c>
      <c r="U43" s="201" t="str">
        <f>IF(G43="","",INDEX(PFa!$C$9:$E$9,MATCH(INDEX(Candidatos!$G:$G,MATCH($D43,Candidatos!$C:$C,0)),PFa!$C$4:$E$4,0)))</f>
        <v/>
      </c>
      <c r="V43" s="35" t="str">
        <f t="shared" si="10"/>
        <v/>
      </c>
      <c r="W43" s="133" t="str">
        <f>IF(G43="","",INDEX(PFa!$G$10:$BD$10,MATCH($D43,PFa!$G$2:$BD$2,0)))</f>
        <v/>
      </c>
      <c r="X43" s="144" t="str">
        <f>IF(G43="","",INDEX(PFa!$C$10:$E$10,MATCH(INDEX(Candidatos!$G:$G,MATCH($D43,Candidatos!$C:$C,0)),PFa!$C$4:$E$4,0)))</f>
        <v/>
      </c>
      <c r="Y43" s="57" t="str">
        <f t="shared" si="11"/>
        <v/>
      </c>
    </row>
    <row r="44" spans="3:28" s="1" customFormat="1" ht="24" customHeight="1" outlineLevel="1" x14ac:dyDescent="0.25">
      <c r="C44" s="6">
        <f t="shared" si="6"/>
        <v>40</v>
      </c>
      <c r="D44" s="7" t="str">
        <f>IF(G44="","",IF(INDEX(PFa!$G$2:$BD$2,MATCH(G44,PFa!$G$11:$BD$11,0))="","",INDEX(PFa!$G$2:$BD$2,MATCH(G44,PFa!$G$11:$BD$11,0))))</f>
        <v/>
      </c>
      <c r="E44" s="91" t="str">
        <f>IF(G44="","",INDEX(Candidatos!$D:$D,MATCH(D44,Candidatos!$C:$C,0)))</f>
        <v/>
      </c>
      <c r="F44" s="212" t="str">
        <f>IF(D44="","",IF(INDEX(Candidatos!E:E,MATCH(D44,Candidatos!C:C,0))="","",IF(INDEX(Candidatos!R:R,MATCH(D44,Candidatos!C:C,0))="OK","Renovação","Reprovado")))</f>
        <v/>
      </c>
      <c r="G44" s="200" t="str">
        <f>IF((LARGE(PFa!$G$11:$BD$11,$C44))=0,"",(LARGE(PFa!$G$11:$BD$11,$C44)))</f>
        <v/>
      </c>
      <c r="H44" s="207" t="str">
        <f>IF(G44="","",INDEX(PFa!$G$6:$BD$6,MATCH($D44,PFa!$G$2:$BD$2,0)))</f>
        <v/>
      </c>
      <c r="I44" s="208" t="str">
        <f>IF(G44="","",PFa!$F$6)</f>
        <v/>
      </c>
      <c r="J44" s="140" t="str">
        <f>IF(G44="","",INDEX(PFa!$C$6:$E$6,MATCH(INDEX(Candidatos!$G:$G,MATCH($D44,Candidatos!$C:$C,0)),PFa!$C$4:$E$4,0)))</f>
        <v/>
      </c>
      <c r="K44" s="57" t="str">
        <f t="shared" si="7"/>
        <v/>
      </c>
      <c r="L44" s="118" t="str">
        <f>IF(G44="","",INDEX(PFa!$G$7:$BD$7,MATCH($D44,PFa!$G$2:$BD$2,0)))</f>
        <v/>
      </c>
      <c r="M44" s="137" t="str">
        <f>IF(G44="","",PFa!$F$7)</f>
        <v/>
      </c>
      <c r="N44" s="125" t="str">
        <f>IF(G44="","",INDEX(PFa!$C$7:$E$7,MATCH(INDEX(Candidatos!$G:$G,MATCH($D44,Candidatos!$C:$C,0)),PFa!$C$4:$E$4,0)))</f>
        <v/>
      </c>
      <c r="O44" s="128" t="str">
        <f t="shared" si="8"/>
        <v/>
      </c>
      <c r="P44" s="133" t="str">
        <f>IF(G44="","",INDEX(PFa!$G$8:$BD$8,MATCH($D44,PFa!$G$2:$BD$2,0)))</f>
        <v/>
      </c>
      <c r="Q44" s="119" t="str">
        <f>IF(G44="","",PFa!$F$8)</f>
        <v/>
      </c>
      <c r="R44" s="140" t="str">
        <f>IF(G44="","",INDEX(PFa!$C$8:$E$8,MATCH(INDEX(Candidatos!$G:$G,MATCH($D44,Candidatos!$C:$C,0)),PFa!$C$4:$E$4,0)))</f>
        <v/>
      </c>
      <c r="S44" s="57" t="str">
        <f t="shared" si="9"/>
        <v/>
      </c>
      <c r="T44" s="118" t="str">
        <f>IF(G44="","",INDEX(PFa!$G$9:$BD$9,MATCH($D44,PFa!$G$2:$BD$2,0)))</f>
        <v/>
      </c>
      <c r="U44" s="201" t="str">
        <f>IF(G44="","",INDEX(PFa!$C$9:$E$9,MATCH(INDEX(Candidatos!$G:$G,MATCH($D44,Candidatos!$C:$C,0)),PFa!$C$4:$E$4,0)))</f>
        <v/>
      </c>
      <c r="V44" s="35" t="str">
        <f t="shared" si="10"/>
        <v/>
      </c>
      <c r="W44" s="133" t="str">
        <f>IF(G44="","",INDEX(PFa!$G$10:$BD$10,MATCH($D44,PFa!$G$2:$BD$2,0)))</f>
        <v/>
      </c>
      <c r="X44" s="144" t="str">
        <f>IF(G44="","",INDEX(PFa!$C$10:$E$10,MATCH(INDEX(Candidatos!$G:$G,MATCH($D44,Candidatos!$C:$C,0)),PFa!$C$4:$E$4,0)))</f>
        <v/>
      </c>
      <c r="Y44" s="57" t="str">
        <f t="shared" si="11"/>
        <v/>
      </c>
    </row>
    <row r="45" spans="3:28" s="1" customFormat="1" ht="24" customHeight="1" outlineLevel="1" x14ac:dyDescent="0.25">
      <c r="C45" s="6">
        <f t="shared" si="6"/>
        <v>41</v>
      </c>
      <c r="D45" s="7" t="str">
        <f>IF(G45="","",IF(INDEX(PFa!$G$2:$BD$2,MATCH(G45,PFa!$G$11:$BD$11,0))="","",INDEX(PFa!$G$2:$BD$2,MATCH(G45,PFa!$G$11:$BD$11,0))))</f>
        <v/>
      </c>
      <c r="E45" s="91" t="str">
        <f>IF(G45="","",INDEX(Candidatos!$D:$D,MATCH(D45,Candidatos!$C:$C,0)))</f>
        <v/>
      </c>
      <c r="F45" s="212" t="str">
        <f>IF(D45="","",IF(INDEX(Candidatos!E:E,MATCH(D45,Candidatos!C:C,0))="","",IF(INDEX(Candidatos!R:R,MATCH(D45,Candidatos!C:C,0))="OK","Renovação","Reprovado")))</f>
        <v/>
      </c>
      <c r="G45" s="200" t="str">
        <f>IF((LARGE(PFa!$G$11:$BD$11,$C45))=0,"",(LARGE(PFa!$G$11:$BD$11,$C45)))</f>
        <v/>
      </c>
      <c r="H45" s="207" t="str">
        <f>IF(G45="","",INDEX(PFa!$G$6:$BD$6,MATCH($D45,PFa!$G$2:$BD$2,0)))</f>
        <v/>
      </c>
      <c r="I45" s="208" t="str">
        <f>IF(G45="","",PFa!$F$6)</f>
        <v/>
      </c>
      <c r="J45" s="140" t="str">
        <f>IF(G45="","",INDEX(PFa!$C$6:$E$6,MATCH(INDEX(Candidatos!$G:$G,MATCH($D45,Candidatos!$C:$C,0)),PFa!$C$4:$E$4,0)))</f>
        <v/>
      </c>
      <c r="K45" s="57" t="str">
        <f t="shared" si="7"/>
        <v/>
      </c>
      <c r="L45" s="118" t="str">
        <f>IF(G45="","",INDEX(PFa!$G$7:$BD$7,MATCH($D45,PFa!$G$2:$BD$2,0)))</f>
        <v/>
      </c>
      <c r="M45" s="137" t="str">
        <f>IF(G45="","",PFa!$F$7)</f>
        <v/>
      </c>
      <c r="N45" s="125" t="str">
        <f>IF(G45="","",INDEX(PFa!$C$7:$E$7,MATCH(INDEX(Candidatos!$G:$G,MATCH($D45,Candidatos!$C:$C,0)),PFa!$C$4:$E$4,0)))</f>
        <v/>
      </c>
      <c r="O45" s="128" t="str">
        <f t="shared" si="8"/>
        <v/>
      </c>
      <c r="P45" s="133" t="str">
        <f>IF(G45="","",INDEX(PFa!$G$8:$BD$8,MATCH($D45,PFa!$G$2:$BD$2,0)))</f>
        <v/>
      </c>
      <c r="Q45" s="119" t="str">
        <f>IF(G45="","",PFa!$F$8)</f>
        <v/>
      </c>
      <c r="R45" s="140" t="str">
        <f>IF(G45="","",INDEX(PFa!$C$8:$E$8,MATCH(INDEX(Candidatos!$G:$G,MATCH($D45,Candidatos!$C:$C,0)),PFa!$C$4:$E$4,0)))</f>
        <v/>
      </c>
      <c r="S45" s="57" t="str">
        <f t="shared" si="9"/>
        <v/>
      </c>
      <c r="T45" s="118" t="str">
        <f>IF(G45="","",INDEX(PFa!$G$9:$BD$9,MATCH($D45,PFa!$G$2:$BD$2,0)))</f>
        <v/>
      </c>
      <c r="U45" s="201" t="str">
        <f>IF(G45="","",INDEX(PFa!$C$9:$E$9,MATCH(INDEX(Candidatos!$G:$G,MATCH($D45,Candidatos!$C:$C,0)),PFa!$C$4:$E$4,0)))</f>
        <v/>
      </c>
      <c r="V45" s="35" t="str">
        <f t="shared" si="10"/>
        <v/>
      </c>
      <c r="W45" s="133" t="str">
        <f>IF(G45="","",INDEX(PFa!$G$10:$BD$10,MATCH($D45,PFa!$G$2:$BD$2,0)))</f>
        <v/>
      </c>
      <c r="X45" s="144" t="str">
        <f>IF(G45="","",INDEX(PFa!$C$10:$E$10,MATCH(INDEX(Candidatos!$G:$G,MATCH($D45,Candidatos!$C:$C,0)),PFa!$C$4:$E$4,0)))</f>
        <v/>
      </c>
      <c r="Y45" s="57" t="str">
        <f t="shared" si="11"/>
        <v/>
      </c>
    </row>
    <row r="46" spans="3:28" s="1" customFormat="1" ht="24" customHeight="1" outlineLevel="1" x14ac:dyDescent="0.25">
      <c r="C46" s="6">
        <f t="shared" si="6"/>
        <v>42</v>
      </c>
      <c r="D46" s="7" t="str">
        <f>IF(G46="","",IF(INDEX(PFa!$G$2:$BD$2,MATCH(G46,PFa!$G$11:$BD$11,0))="","",INDEX(PFa!$G$2:$BD$2,MATCH(G46,PFa!$G$11:$BD$11,0))))</f>
        <v/>
      </c>
      <c r="E46" s="91" t="str">
        <f>IF(G46="","",INDEX(Candidatos!$D:$D,MATCH(D46,Candidatos!$C:$C,0)))</f>
        <v/>
      </c>
      <c r="F46" s="212" t="str">
        <f>IF(D46="","",IF(INDEX(Candidatos!E:E,MATCH(D46,Candidatos!C:C,0))="","",IF(INDEX(Candidatos!R:R,MATCH(D46,Candidatos!C:C,0))="OK","Renovação","Reprovado")))</f>
        <v/>
      </c>
      <c r="G46" s="200" t="str">
        <f>IF((LARGE(PFa!$G$11:$BD$11,$C46))=0,"",(LARGE(PFa!$G$11:$BD$11,$C46)))</f>
        <v/>
      </c>
      <c r="H46" s="207" t="str">
        <f>IF(G46="","",INDEX(PFa!$G$6:$BD$6,MATCH($D46,PFa!$G$2:$BD$2,0)))</f>
        <v/>
      </c>
      <c r="I46" s="208" t="str">
        <f>IF(G46="","",PFa!$F$6)</f>
        <v/>
      </c>
      <c r="J46" s="140" t="str">
        <f>IF(G46="","",INDEX(PFa!$C$6:$E$6,MATCH(INDEX(Candidatos!$G:$G,MATCH($D46,Candidatos!$C:$C,0)),PFa!$C$4:$E$4,0)))</f>
        <v/>
      </c>
      <c r="K46" s="57" t="str">
        <f t="shared" si="7"/>
        <v/>
      </c>
      <c r="L46" s="118" t="str">
        <f>IF(G46="","",INDEX(PFa!$G$7:$BD$7,MATCH($D46,PFa!$G$2:$BD$2,0)))</f>
        <v/>
      </c>
      <c r="M46" s="137" t="str">
        <f>IF(G46="","",PFa!$F$7)</f>
        <v/>
      </c>
      <c r="N46" s="125" t="str">
        <f>IF(G46="","",INDEX(PFa!$C$7:$E$7,MATCH(INDEX(Candidatos!$G:$G,MATCH($D46,Candidatos!$C:$C,0)),PFa!$C$4:$E$4,0)))</f>
        <v/>
      </c>
      <c r="O46" s="128" t="str">
        <f t="shared" si="8"/>
        <v/>
      </c>
      <c r="P46" s="133" t="str">
        <f>IF(G46="","",INDEX(PFa!$G$8:$BD$8,MATCH($D46,PFa!$G$2:$BD$2,0)))</f>
        <v/>
      </c>
      <c r="Q46" s="119" t="str">
        <f>IF(G46="","",PFa!$F$8)</f>
        <v/>
      </c>
      <c r="R46" s="140" t="str">
        <f>IF(G46="","",INDEX(PFa!$C$8:$E$8,MATCH(INDEX(Candidatos!$G:$G,MATCH($D46,Candidatos!$C:$C,0)),PFa!$C$4:$E$4,0)))</f>
        <v/>
      </c>
      <c r="S46" s="57" t="str">
        <f t="shared" si="9"/>
        <v/>
      </c>
      <c r="T46" s="118" t="str">
        <f>IF(G46="","",INDEX(PFa!$G$9:$BD$9,MATCH($D46,PFa!$G$2:$BD$2,0)))</f>
        <v/>
      </c>
      <c r="U46" s="201" t="str">
        <f>IF(G46="","",INDEX(PFa!$C$9:$E$9,MATCH(INDEX(Candidatos!$G:$G,MATCH($D46,Candidatos!$C:$C,0)),PFa!$C$4:$E$4,0)))</f>
        <v/>
      </c>
      <c r="V46" s="35" t="str">
        <f t="shared" si="10"/>
        <v/>
      </c>
      <c r="W46" s="133" t="str">
        <f>IF(G46="","",INDEX(PFa!$G$10:$BD$10,MATCH($D46,PFa!$G$2:$BD$2,0)))</f>
        <v/>
      </c>
      <c r="X46" s="144" t="str">
        <f>IF(G46="","",INDEX(PFa!$C$10:$E$10,MATCH(INDEX(Candidatos!$G:$G,MATCH($D46,Candidatos!$C:$C,0)),PFa!$C$4:$E$4,0)))</f>
        <v/>
      </c>
      <c r="Y46" s="57" t="str">
        <f t="shared" si="11"/>
        <v/>
      </c>
    </row>
    <row r="47" spans="3:28" s="1" customFormat="1" ht="24" customHeight="1" outlineLevel="1" x14ac:dyDescent="0.25">
      <c r="C47" s="6">
        <f t="shared" si="6"/>
        <v>43</v>
      </c>
      <c r="D47" s="7" t="str">
        <f>IF(G47="","",IF(INDEX(PFa!$G$2:$BD$2,MATCH(G47,PFa!$G$11:$BD$11,0))="","",INDEX(PFa!$G$2:$BD$2,MATCH(G47,PFa!$G$11:$BD$11,0))))</f>
        <v/>
      </c>
      <c r="E47" s="91" t="str">
        <f>IF(G47="","",INDEX(Candidatos!$D:$D,MATCH(D47,Candidatos!$C:$C,0)))</f>
        <v/>
      </c>
      <c r="F47" s="212" t="str">
        <f>IF(D47="","",IF(INDEX(Candidatos!E:E,MATCH(D47,Candidatos!C:C,0))="","",IF(INDEX(Candidatos!R:R,MATCH(D47,Candidatos!C:C,0))="OK","Renovação","Reprovado")))</f>
        <v/>
      </c>
      <c r="G47" s="200" t="str">
        <f>IF((LARGE(PFa!$G$11:$BD$11,$C47))=0,"",(LARGE(PFa!$G$11:$BD$11,$C47)))</f>
        <v/>
      </c>
      <c r="H47" s="207" t="str">
        <f>IF(G47="","",INDEX(PFa!$G$6:$BD$6,MATCH($D47,PFa!$G$2:$BD$2,0)))</f>
        <v/>
      </c>
      <c r="I47" s="208" t="str">
        <f>IF(G47="","",PFa!$F$6)</f>
        <v/>
      </c>
      <c r="J47" s="140" t="str">
        <f>IF(G47="","",INDEX(PFa!$C$6:$E$6,MATCH(INDEX(Candidatos!$G:$G,MATCH($D47,Candidatos!$C:$C,0)),PFa!$C$4:$E$4,0)))</f>
        <v/>
      </c>
      <c r="K47" s="57" t="str">
        <f t="shared" si="7"/>
        <v/>
      </c>
      <c r="L47" s="118" t="str">
        <f>IF(G47="","",INDEX(PFa!$G$7:$BD$7,MATCH($D47,PFa!$G$2:$BD$2,0)))</f>
        <v/>
      </c>
      <c r="M47" s="137" t="str">
        <f>IF(G47="","",PFa!$F$7)</f>
        <v/>
      </c>
      <c r="N47" s="125" t="str">
        <f>IF(G47="","",INDEX(PFa!$C$7:$E$7,MATCH(INDEX(Candidatos!$G:$G,MATCH($D47,Candidatos!$C:$C,0)),PFa!$C$4:$E$4,0)))</f>
        <v/>
      </c>
      <c r="O47" s="128" t="str">
        <f t="shared" si="8"/>
        <v/>
      </c>
      <c r="P47" s="133" t="str">
        <f>IF(G47="","",INDEX(PFa!$G$8:$BD$8,MATCH($D47,PFa!$G$2:$BD$2,0)))</f>
        <v/>
      </c>
      <c r="Q47" s="119" t="str">
        <f>IF(G47="","",PFa!$F$8)</f>
        <v/>
      </c>
      <c r="R47" s="140" t="str">
        <f>IF(G47="","",INDEX(PFa!$C$8:$E$8,MATCH(INDEX(Candidatos!$G:$G,MATCH($D47,Candidatos!$C:$C,0)),PFa!$C$4:$E$4,0)))</f>
        <v/>
      </c>
      <c r="S47" s="57" t="str">
        <f t="shared" si="9"/>
        <v/>
      </c>
      <c r="T47" s="118" t="str">
        <f>IF(G47="","",INDEX(PFa!$G$9:$BD$9,MATCH($D47,PFa!$G$2:$BD$2,0)))</f>
        <v/>
      </c>
      <c r="U47" s="201" t="str">
        <f>IF(G47="","",INDEX(PFa!$C$9:$E$9,MATCH(INDEX(Candidatos!$G:$G,MATCH($D47,Candidatos!$C:$C,0)),PFa!$C$4:$E$4,0)))</f>
        <v/>
      </c>
      <c r="V47" s="35" t="str">
        <f t="shared" si="10"/>
        <v/>
      </c>
      <c r="W47" s="133" t="str">
        <f>IF(G47="","",INDEX(PFa!$G$10:$BD$10,MATCH($D47,PFa!$G$2:$BD$2,0)))</f>
        <v/>
      </c>
      <c r="X47" s="144" t="str">
        <f>IF(G47="","",INDEX(PFa!$C$10:$E$10,MATCH(INDEX(Candidatos!$G:$G,MATCH($D47,Candidatos!$C:$C,0)),PFa!$C$4:$E$4,0)))</f>
        <v/>
      </c>
      <c r="Y47" s="57" t="str">
        <f t="shared" si="11"/>
        <v/>
      </c>
    </row>
    <row r="48" spans="3:28" s="1" customFormat="1" ht="24" customHeight="1" outlineLevel="1" x14ac:dyDescent="0.25">
      <c r="C48" s="6">
        <f t="shared" si="6"/>
        <v>44</v>
      </c>
      <c r="D48" s="7" t="str">
        <f>IF(G48="","",IF(INDEX(PFa!$G$2:$BD$2,MATCH(G48,PFa!$G$11:$BD$11,0))="","",INDEX(PFa!$G$2:$BD$2,MATCH(G48,PFa!$G$11:$BD$11,0))))</f>
        <v/>
      </c>
      <c r="E48" s="91" t="str">
        <f>IF(G48="","",INDEX(Candidatos!$D:$D,MATCH(D48,Candidatos!$C:$C,0)))</f>
        <v/>
      </c>
      <c r="F48" s="212" t="str">
        <f>IF(D48="","",IF(INDEX(Candidatos!E:E,MATCH(D48,Candidatos!C:C,0))="","",IF(INDEX(Candidatos!R:R,MATCH(D48,Candidatos!C:C,0))="OK","Renovação","Reprovado")))</f>
        <v/>
      </c>
      <c r="G48" s="200" t="str">
        <f>IF((LARGE(PFa!$G$11:$BD$11,$C48))=0,"",(LARGE(PFa!$G$11:$BD$11,$C48)))</f>
        <v/>
      </c>
      <c r="H48" s="207" t="str">
        <f>IF(G48="","",INDEX(PFa!$G$6:$BD$6,MATCH($D48,PFa!$G$2:$BD$2,0)))</f>
        <v/>
      </c>
      <c r="I48" s="208" t="str">
        <f>IF(G48="","",PFa!$F$6)</f>
        <v/>
      </c>
      <c r="J48" s="140" t="str">
        <f>IF(G48="","",INDEX(PFa!$C$6:$E$6,MATCH(INDEX(Candidatos!$G:$G,MATCH($D48,Candidatos!$C:$C,0)),PFa!$C$4:$E$4,0)))</f>
        <v/>
      </c>
      <c r="K48" s="57" t="str">
        <f t="shared" si="7"/>
        <v/>
      </c>
      <c r="L48" s="118" t="str">
        <f>IF(G48="","",INDEX(PFa!$G$7:$BD$7,MATCH($D48,PFa!$G$2:$BD$2,0)))</f>
        <v/>
      </c>
      <c r="M48" s="137" t="str">
        <f>IF(G48="","",PFa!$F$7)</f>
        <v/>
      </c>
      <c r="N48" s="125" t="str">
        <f>IF(G48="","",INDEX(PFa!$C$7:$E$7,MATCH(INDEX(Candidatos!$G:$G,MATCH($D48,Candidatos!$C:$C,0)),PFa!$C$4:$E$4,0)))</f>
        <v/>
      </c>
      <c r="O48" s="128" t="str">
        <f t="shared" si="8"/>
        <v/>
      </c>
      <c r="P48" s="133" t="str">
        <f>IF(G48="","",INDEX(PFa!$G$8:$BD$8,MATCH($D48,PFa!$G$2:$BD$2,0)))</f>
        <v/>
      </c>
      <c r="Q48" s="119" t="str">
        <f>IF(G48="","",PFa!$F$8)</f>
        <v/>
      </c>
      <c r="R48" s="140" t="str">
        <f>IF(G48="","",INDEX(PFa!$C$8:$E$8,MATCH(INDEX(Candidatos!$G:$G,MATCH($D48,Candidatos!$C:$C,0)),PFa!$C$4:$E$4,0)))</f>
        <v/>
      </c>
      <c r="S48" s="57" t="str">
        <f t="shared" si="9"/>
        <v/>
      </c>
      <c r="T48" s="118" t="str">
        <f>IF(G48="","",INDEX(PFa!$G$9:$BD$9,MATCH($D48,PFa!$G$2:$BD$2,0)))</f>
        <v/>
      </c>
      <c r="U48" s="201" t="str">
        <f>IF(G48="","",INDEX(PFa!$C$9:$E$9,MATCH(INDEX(Candidatos!$G:$G,MATCH($D48,Candidatos!$C:$C,0)),PFa!$C$4:$E$4,0)))</f>
        <v/>
      </c>
      <c r="V48" s="35" t="str">
        <f t="shared" si="10"/>
        <v/>
      </c>
      <c r="W48" s="133" t="str">
        <f>IF(G48="","",INDEX(PFa!$G$10:$BD$10,MATCH($D48,PFa!$G$2:$BD$2,0)))</f>
        <v/>
      </c>
      <c r="X48" s="144" t="str">
        <f>IF(G48="","",INDEX(PFa!$C$10:$E$10,MATCH(INDEX(Candidatos!$G:$G,MATCH($D48,Candidatos!$C:$C,0)),PFa!$C$4:$E$4,0)))</f>
        <v/>
      </c>
      <c r="Y48" s="57" t="str">
        <f t="shared" si="11"/>
        <v/>
      </c>
    </row>
    <row r="49" spans="3:25" s="1" customFormat="1" ht="24" customHeight="1" outlineLevel="1" x14ac:dyDescent="0.25">
      <c r="C49" s="6">
        <f t="shared" si="6"/>
        <v>45</v>
      </c>
      <c r="D49" s="7" t="str">
        <f>IF(G49="","",IF(INDEX(PFa!$G$2:$BD$2,MATCH(G49,PFa!$G$11:$BD$11,0))="","",INDEX(PFa!$G$2:$BD$2,MATCH(G49,PFa!$G$11:$BD$11,0))))</f>
        <v/>
      </c>
      <c r="E49" s="91" t="str">
        <f>IF(G49="","",INDEX(Candidatos!$D:$D,MATCH(D49,Candidatos!$C:$C,0)))</f>
        <v/>
      </c>
      <c r="F49" s="212" t="str">
        <f>IF(D49="","",IF(INDEX(Candidatos!E:E,MATCH(D49,Candidatos!C:C,0))="","",IF(INDEX(Candidatos!R:R,MATCH(D49,Candidatos!C:C,0))="OK","Renovação","Reprovado")))</f>
        <v/>
      </c>
      <c r="G49" s="200" t="str">
        <f>IF((LARGE(PFa!$G$11:$BD$11,$C49))=0,"",(LARGE(PFa!$G$11:$BD$11,$C49)))</f>
        <v/>
      </c>
      <c r="H49" s="207" t="str">
        <f>IF(G49="","",INDEX(PFa!$G$6:$BD$6,MATCH($D49,PFa!$G$2:$BD$2,0)))</f>
        <v/>
      </c>
      <c r="I49" s="208" t="str">
        <f>IF(G49="","",PFa!$F$6)</f>
        <v/>
      </c>
      <c r="J49" s="140" t="str">
        <f>IF(G49="","",INDEX(PFa!$C$6:$E$6,MATCH(INDEX(Candidatos!$G:$G,MATCH($D49,Candidatos!$C:$C,0)),PFa!$C$4:$E$4,0)))</f>
        <v/>
      </c>
      <c r="K49" s="57" t="str">
        <f t="shared" si="7"/>
        <v/>
      </c>
      <c r="L49" s="118" t="str">
        <f>IF(G49="","",INDEX(PFa!$G$7:$BD$7,MATCH($D49,PFa!$G$2:$BD$2,0)))</f>
        <v/>
      </c>
      <c r="M49" s="137" t="str">
        <f>IF(G49="","",PFa!$F$7)</f>
        <v/>
      </c>
      <c r="N49" s="125" t="str">
        <f>IF(G49="","",INDEX(PFa!$C$7:$E$7,MATCH(INDEX(Candidatos!$G:$G,MATCH($D49,Candidatos!$C:$C,0)),PFa!$C$4:$E$4,0)))</f>
        <v/>
      </c>
      <c r="O49" s="128" t="str">
        <f t="shared" si="8"/>
        <v/>
      </c>
      <c r="P49" s="133" t="str">
        <f>IF(G49="","",INDEX(PFa!$G$8:$BD$8,MATCH($D49,PFa!$G$2:$BD$2,0)))</f>
        <v/>
      </c>
      <c r="Q49" s="119" t="str">
        <f>IF(G49="","",PFa!$F$8)</f>
        <v/>
      </c>
      <c r="R49" s="140" t="str">
        <f>IF(G49="","",INDEX(PFa!$C$8:$E$8,MATCH(INDEX(Candidatos!$G:$G,MATCH($D49,Candidatos!$C:$C,0)),PFa!$C$4:$E$4,0)))</f>
        <v/>
      </c>
      <c r="S49" s="57" t="str">
        <f t="shared" si="9"/>
        <v/>
      </c>
      <c r="T49" s="118" t="str">
        <f>IF(G49="","",INDEX(PFa!$G$9:$BD$9,MATCH($D49,PFa!$G$2:$BD$2,0)))</f>
        <v/>
      </c>
      <c r="U49" s="201" t="str">
        <f>IF(G49="","",INDEX(PFa!$C$9:$E$9,MATCH(INDEX(Candidatos!$G:$G,MATCH($D49,Candidatos!$C:$C,0)),PFa!$C$4:$E$4,0)))</f>
        <v/>
      </c>
      <c r="V49" s="35" t="str">
        <f t="shared" si="10"/>
        <v/>
      </c>
      <c r="W49" s="133" t="str">
        <f>IF(G49="","",INDEX(PFa!$G$10:$BD$10,MATCH($D49,PFa!$G$2:$BD$2,0)))</f>
        <v/>
      </c>
      <c r="X49" s="144" t="str">
        <f>IF(G49="","",INDEX(PFa!$C$10:$E$10,MATCH(INDEX(Candidatos!$G:$G,MATCH($D49,Candidatos!$C:$C,0)),PFa!$C$4:$E$4,0)))</f>
        <v/>
      </c>
      <c r="Y49" s="57" t="str">
        <f t="shared" si="11"/>
        <v/>
      </c>
    </row>
    <row r="50" spans="3:25" s="1" customFormat="1" ht="24" customHeight="1" outlineLevel="1" x14ac:dyDescent="0.25">
      <c r="C50" s="6">
        <f t="shared" si="6"/>
        <v>46</v>
      </c>
      <c r="D50" s="7" t="str">
        <f>IF(G50="","",IF(INDEX(PFa!$G$2:$BD$2,MATCH(G50,PFa!$G$11:$BD$11,0))="","",INDEX(PFa!$G$2:$BD$2,MATCH(G50,PFa!$G$11:$BD$11,0))))</f>
        <v/>
      </c>
      <c r="E50" s="91" t="str">
        <f>IF(G50="","",INDEX(Candidatos!$D:$D,MATCH(D50,Candidatos!$C:$C,0)))</f>
        <v/>
      </c>
      <c r="F50" s="212" t="str">
        <f>IF(D50="","",IF(INDEX(Candidatos!E:E,MATCH(D50,Candidatos!C:C,0))="","",IF(INDEX(Candidatos!R:R,MATCH(D50,Candidatos!C:C,0))="OK","Renovação","Reprovado")))</f>
        <v/>
      </c>
      <c r="G50" s="200" t="str">
        <f>IF((LARGE(PFa!$G$11:$BD$11,$C50))=0,"",(LARGE(PFa!$G$11:$BD$11,$C50)))</f>
        <v/>
      </c>
      <c r="H50" s="207" t="str">
        <f>IF(G50="","",INDEX(PFa!$G$6:$BD$6,MATCH($D50,PFa!$G$2:$BD$2,0)))</f>
        <v/>
      </c>
      <c r="I50" s="208" t="str">
        <f>IF(G50="","",PFa!$F$6)</f>
        <v/>
      </c>
      <c r="J50" s="140" t="str">
        <f>IF(G50="","",INDEX(PFa!$C$6:$E$6,MATCH(INDEX(Candidatos!$G:$G,MATCH($D50,Candidatos!$C:$C,0)),PFa!$C$4:$E$4,0)))</f>
        <v/>
      </c>
      <c r="K50" s="57" t="str">
        <f t="shared" si="7"/>
        <v/>
      </c>
      <c r="L50" s="118" t="str">
        <f>IF(G50="","",INDEX(PFa!$G$7:$BD$7,MATCH($D50,PFa!$G$2:$BD$2,0)))</f>
        <v/>
      </c>
      <c r="M50" s="137" t="str">
        <f>IF(G50="","",PFa!$F$7)</f>
        <v/>
      </c>
      <c r="N50" s="125" t="str">
        <f>IF(G50="","",INDEX(PFa!$C$7:$E$7,MATCH(INDEX(Candidatos!$G:$G,MATCH($D50,Candidatos!$C:$C,0)),PFa!$C$4:$E$4,0)))</f>
        <v/>
      </c>
      <c r="O50" s="128" t="str">
        <f t="shared" si="8"/>
        <v/>
      </c>
      <c r="P50" s="133" t="str">
        <f>IF(G50="","",INDEX(PFa!$G$8:$BD$8,MATCH($D50,PFa!$G$2:$BD$2,0)))</f>
        <v/>
      </c>
      <c r="Q50" s="119" t="str">
        <f>IF(G50="","",PFa!$F$8)</f>
        <v/>
      </c>
      <c r="R50" s="140" t="str">
        <f>IF(G50="","",INDEX(PFa!$C$8:$E$8,MATCH(INDEX(Candidatos!$G:$G,MATCH($D50,Candidatos!$C:$C,0)),PFa!$C$4:$E$4,0)))</f>
        <v/>
      </c>
      <c r="S50" s="57" t="str">
        <f t="shared" si="9"/>
        <v/>
      </c>
      <c r="T50" s="118" t="str">
        <f>IF(G50="","",INDEX(PFa!$G$9:$BD$9,MATCH($D50,PFa!$G$2:$BD$2,0)))</f>
        <v/>
      </c>
      <c r="U50" s="201" t="str">
        <f>IF(G50="","",INDEX(PFa!$C$9:$E$9,MATCH(INDEX(Candidatos!$G:$G,MATCH($D50,Candidatos!$C:$C,0)),PFa!$C$4:$E$4,0)))</f>
        <v/>
      </c>
      <c r="V50" s="35" t="str">
        <f t="shared" si="10"/>
        <v/>
      </c>
      <c r="W50" s="133" t="str">
        <f>IF(G50="","",INDEX(PFa!$G$10:$BD$10,MATCH($D50,PFa!$G$2:$BD$2,0)))</f>
        <v/>
      </c>
      <c r="X50" s="144" t="str">
        <f>IF(G50="","",INDEX(PFa!$C$10:$E$10,MATCH(INDEX(Candidatos!$G:$G,MATCH($D50,Candidatos!$C:$C,0)),PFa!$C$4:$E$4,0)))</f>
        <v/>
      </c>
      <c r="Y50" s="57" t="str">
        <f t="shared" si="11"/>
        <v/>
      </c>
    </row>
    <row r="51" spans="3:25" s="1" customFormat="1" ht="24" customHeight="1" outlineLevel="1" x14ac:dyDescent="0.25">
      <c r="C51" s="6">
        <f t="shared" si="6"/>
        <v>47</v>
      </c>
      <c r="D51" s="7" t="str">
        <f>IF(G51="","",IF(INDEX(PFa!$G$2:$BD$2,MATCH(G51,PFa!$G$11:$BD$11,0))="","",INDEX(PFa!$G$2:$BD$2,MATCH(G51,PFa!$G$11:$BD$11,0))))</f>
        <v/>
      </c>
      <c r="E51" s="91" t="str">
        <f>IF(G51="","",INDEX(Candidatos!$D:$D,MATCH(D51,Candidatos!$C:$C,0)))</f>
        <v/>
      </c>
      <c r="F51" s="212" t="str">
        <f>IF(D51="","",IF(INDEX(Candidatos!E:E,MATCH(D51,Candidatos!C:C,0))="","",IF(INDEX(Candidatos!R:R,MATCH(D51,Candidatos!C:C,0))="OK","Renovação","Reprovado")))</f>
        <v/>
      </c>
      <c r="G51" s="200" t="str">
        <f>IF((LARGE(PFa!$G$11:$BD$11,$C51))=0,"",(LARGE(PFa!$G$11:$BD$11,$C51)))</f>
        <v/>
      </c>
      <c r="H51" s="207" t="str">
        <f>IF(G51="","",INDEX(PFa!$G$6:$BD$6,MATCH($D51,PFa!$G$2:$BD$2,0)))</f>
        <v/>
      </c>
      <c r="I51" s="208" t="str">
        <f>IF(G51="","",PFa!$F$6)</f>
        <v/>
      </c>
      <c r="J51" s="140" t="str">
        <f>IF(G51="","",INDEX(PFa!$C$6:$E$6,MATCH(INDEX(Candidatos!$G:$G,MATCH($D51,Candidatos!$C:$C,0)),PFa!$C$4:$E$4,0)))</f>
        <v/>
      </c>
      <c r="K51" s="57" t="str">
        <f t="shared" si="7"/>
        <v/>
      </c>
      <c r="L51" s="118" t="str">
        <f>IF(G51="","",INDEX(PFa!$G$7:$BD$7,MATCH($D51,PFa!$G$2:$BD$2,0)))</f>
        <v/>
      </c>
      <c r="M51" s="137" t="str">
        <f>IF(G51="","",PFa!$F$7)</f>
        <v/>
      </c>
      <c r="N51" s="125" t="str">
        <f>IF(G51="","",INDEX(PFa!$C$7:$E$7,MATCH(INDEX(Candidatos!$G:$G,MATCH($D51,Candidatos!$C:$C,0)),PFa!$C$4:$E$4,0)))</f>
        <v/>
      </c>
      <c r="O51" s="128" t="str">
        <f t="shared" si="8"/>
        <v/>
      </c>
      <c r="P51" s="133" t="str">
        <f>IF(G51="","",INDEX(PFa!$G$8:$BD$8,MATCH($D51,PFa!$G$2:$BD$2,0)))</f>
        <v/>
      </c>
      <c r="Q51" s="119" t="str">
        <f>IF(G51="","",PFa!$F$8)</f>
        <v/>
      </c>
      <c r="R51" s="140" t="str">
        <f>IF(G51="","",INDEX(PFa!$C$8:$E$8,MATCH(INDEX(Candidatos!$G:$G,MATCH($D51,Candidatos!$C:$C,0)),PFa!$C$4:$E$4,0)))</f>
        <v/>
      </c>
      <c r="S51" s="57" t="str">
        <f t="shared" si="9"/>
        <v/>
      </c>
      <c r="T51" s="118" t="str">
        <f>IF(G51="","",INDEX(PFa!$G$9:$BD$9,MATCH($D51,PFa!$G$2:$BD$2,0)))</f>
        <v/>
      </c>
      <c r="U51" s="201" t="str">
        <f>IF(G51="","",INDEX(PFa!$C$9:$E$9,MATCH(INDEX(Candidatos!$G:$G,MATCH($D51,Candidatos!$C:$C,0)),PFa!$C$4:$E$4,0)))</f>
        <v/>
      </c>
      <c r="V51" s="35" t="str">
        <f t="shared" si="10"/>
        <v/>
      </c>
      <c r="W51" s="133" t="str">
        <f>IF(G51="","",INDEX(PFa!$G$10:$BD$10,MATCH($D51,PFa!$G$2:$BD$2,0)))</f>
        <v/>
      </c>
      <c r="X51" s="144" t="str">
        <f>IF(G51="","",INDEX(PFa!$C$10:$E$10,MATCH(INDEX(Candidatos!$G:$G,MATCH($D51,Candidatos!$C:$C,0)),PFa!$C$4:$E$4,0)))</f>
        <v/>
      </c>
      <c r="Y51" s="57" t="str">
        <f t="shared" si="11"/>
        <v/>
      </c>
    </row>
    <row r="52" spans="3:25" s="1" customFormat="1" ht="24" customHeight="1" outlineLevel="1" x14ac:dyDescent="0.25">
      <c r="C52" s="6">
        <f t="shared" si="6"/>
        <v>48</v>
      </c>
      <c r="D52" s="7" t="str">
        <f>IF(G52="","",IF(INDEX(PFa!$G$2:$BD$2,MATCH(G52,PFa!$G$11:$BD$11,0))="","",INDEX(PFa!$G$2:$BD$2,MATCH(G52,PFa!$G$11:$BD$11,0))))</f>
        <v/>
      </c>
      <c r="E52" s="91" t="str">
        <f>IF(G52="","",INDEX(Candidatos!$D:$D,MATCH(D52,Candidatos!$C:$C,0)))</f>
        <v/>
      </c>
      <c r="F52" s="212" t="str">
        <f>IF(D52="","",IF(INDEX(Candidatos!E:E,MATCH(D52,Candidatos!C:C,0))="","",IF(INDEX(Candidatos!R:R,MATCH(D52,Candidatos!C:C,0))="OK","Renovação","Reprovado")))</f>
        <v/>
      </c>
      <c r="G52" s="200" t="str">
        <f>IF((LARGE(PFa!$G$11:$BD$11,$C52))=0,"",(LARGE(PFa!$G$11:$BD$11,$C52)))</f>
        <v/>
      </c>
      <c r="H52" s="207" t="str">
        <f>IF(G52="","",INDEX(PFa!$G$6:$BD$6,MATCH($D52,PFa!$G$2:$BD$2,0)))</f>
        <v/>
      </c>
      <c r="I52" s="208" t="str">
        <f>IF(G52="","",PFa!$F$6)</f>
        <v/>
      </c>
      <c r="J52" s="140" t="str">
        <f>IF(G52="","",INDEX(PFa!$C$6:$E$6,MATCH(INDEX(Candidatos!$G:$G,MATCH($D52,Candidatos!$C:$C,0)),PFa!$C$4:$E$4,0)))</f>
        <v/>
      </c>
      <c r="K52" s="57" t="str">
        <f t="shared" si="7"/>
        <v/>
      </c>
      <c r="L52" s="118" t="str">
        <f>IF(G52="","",INDEX(PFa!$G$7:$BD$7,MATCH($D52,PFa!$G$2:$BD$2,0)))</f>
        <v/>
      </c>
      <c r="M52" s="137" t="str">
        <f>IF(G52="","",PFa!$F$7)</f>
        <v/>
      </c>
      <c r="N52" s="125" t="str">
        <f>IF(G52="","",INDEX(PFa!$C$7:$E$7,MATCH(INDEX(Candidatos!$G:$G,MATCH($D52,Candidatos!$C:$C,0)),PFa!$C$4:$E$4,0)))</f>
        <v/>
      </c>
      <c r="O52" s="128" t="str">
        <f t="shared" si="8"/>
        <v/>
      </c>
      <c r="P52" s="133" t="str">
        <f>IF(G52="","",INDEX(PFa!$G$8:$BD$8,MATCH($D52,PFa!$G$2:$BD$2,0)))</f>
        <v/>
      </c>
      <c r="Q52" s="119" t="str">
        <f>IF(G52="","",PFa!$F$8)</f>
        <v/>
      </c>
      <c r="R52" s="140" t="str">
        <f>IF(G52="","",INDEX(PFa!$C$8:$E$8,MATCH(INDEX(Candidatos!$G:$G,MATCH($D52,Candidatos!$C:$C,0)),PFa!$C$4:$E$4,0)))</f>
        <v/>
      </c>
      <c r="S52" s="57" t="str">
        <f t="shared" si="9"/>
        <v/>
      </c>
      <c r="T52" s="118" t="str">
        <f>IF(G52="","",INDEX(PFa!$G$9:$BD$9,MATCH($D52,PFa!$G$2:$BD$2,0)))</f>
        <v/>
      </c>
      <c r="U52" s="201" t="str">
        <f>IF(G52="","",INDEX(PFa!$C$9:$E$9,MATCH(INDEX(Candidatos!$G:$G,MATCH($D52,Candidatos!$C:$C,0)),PFa!$C$4:$E$4,0)))</f>
        <v/>
      </c>
      <c r="V52" s="35" t="str">
        <f t="shared" si="10"/>
        <v/>
      </c>
      <c r="W52" s="133" t="str">
        <f>IF(G52="","",INDEX(PFa!$G$10:$BD$10,MATCH($D52,PFa!$G$2:$BD$2,0)))</f>
        <v/>
      </c>
      <c r="X52" s="144" t="str">
        <f>IF(G52="","",INDEX(PFa!$C$10:$E$10,MATCH(INDEX(Candidatos!$G:$G,MATCH($D52,Candidatos!$C:$C,0)),PFa!$C$4:$E$4,0)))</f>
        <v/>
      </c>
      <c r="Y52" s="57" t="str">
        <f t="shared" si="11"/>
        <v/>
      </c>
    </row>
    <row r="53" spans="3:25" s="1" customFormat="1" ht="24" customHeight="1" outlineLevel="1" x14ac:dyDescent="0.25">
      <c r="C53" s="6">
        <f t="shared" si="6"/>
        <v>49</v>
      </c>
      <c r="D53" s="7" t="str">
        <f>IF(G53="","",IF(INDEX(PFa!$G$2:$BD$2,MATCH(G53,PFa!$G$11:$BD$11,0))="","",INDEX(PFa!$G$2:$BD$2,MATCH(G53,PFa!$G$11:$BD$11,0))))</f>
        <v/>
      </c>
      <c r="E53" s="91" t="str">
        <f>IF(G53="","",INDEX(Candidatos!$D:$D,MATCH(D53,Candidatos!$C:$C,0)))</f>
        <v/>
      </c>
      <c r="F53" s="212" t="str">
        <f>IF(D53="","",IF(INDEX(Candidatos!E:E,MATCH(D53,Candidatos!C:C,0))="","",IF(INDEX(Candidatos!R:R,MATCH(D53,Candidatos!C:C,0))="OK","Renovação","Reprovado")))</f>
        <v/>
      </c>
      <c r="G53" s="200" t="str">
        <f>IF((LARGE(PFa!$G$11:$BD$11,$C53))=0,"",(LARGE(PFa!$G$11:$BD$11,$C53)))</f>
        <v/>
      </c>
      <c r="H53" s="207" t="str">
        <f>IF(G53="","",INDEX(PFa!$G$6:$BD$6,MATCH($D53,PFa!$G$2:$BD$2,0)))</f>
        <v/>
      </c>
      <c r="I53" s="208" t="str">
        <f>IF(G53="","",PFa!$F$6)</f>
        <v/>
      </c>
      <c r="J53" s="140" t="str">
        <f>IF(G53="","",INDEX(PFa!$C$6:$E$6,MATCH(INDEX(Candidatos!$G:$G,MATCH($D53,Candidatos!$C:$C,0)),PFa!$C$4:$E$4,0)))</f>
        <v/>
      </c>
      <c r="K53" s="57" t="str">
        <f t="shared" si="7"/>
        <v/>
      </c>
      <c r="L53" s="118" t="str">
        <f>IF(G53="","",INDEX(PFa!$G$7:$BD$7,MATCH($D53,PFa!$G$2:$BD$2,0)))</f>
        <v/>
      </c>
      <c r="M53" s="137" t="str">
        <f>IF(G53="","",PFa!$F$7)</f>
        <v/>
      </c>
      <c r="N53" s="125" t="str">
        <f>IF(G53="","",INDEX(PFa!$C$7:$E$7,MATCH(INDEX(Candidatos!$G:$G,MATCH($D53,Candidatos!$C:$C,0)),PFa!$C$4:$E$4,0)))</f>
        <v/>
      </c>
      <c r="O53" s="128" t="str">
        <f t="shared" si="8"/>
        <v/>
      </c>
      <c r="P53" s="133" t="str">
        <f>IF(G53="","",INDEX(PFa!$G$8:$BD$8,MATCH($D53,PFa!$G$2:$BD$2,0)))</f>
        <v/>
      </c>
      <c r="Q53" s="119" t="str">
        <f>IF(G53="","",PFa!$F$8)</f>
        <v/>
      </c>
      <c r="R53" s="140" t="str">
        <f>IF(G53="","",INDEX(PFa!$C$8:$E$8,MATCH(INDEX(Candidatos!$G:$G,MATCH($D53,Candidatos!$C:$C,0)),PFa!$C$4:$E$4,0)))</f>
        <v/>
      </c>
      <c r="S53" s="57" t="str">
        <f t="shared" si="9"/>
        <v/>
      </c>
      <c r="T53" s="118" t="str">
        <f>IF(G53="","",INDEX(PFa!$G$9:$BD$9,MATCH($D53,PFa!$G$2:$BD$2,0)))</f>
        <v/>
      </c>
      <c r="U53" s="201" t="str">
        <f>IF(G53="","",INDEX(PFa!$C$9:$E$9,MATCH(INDEX(Candidatos!$G:$G,MATCH($D53,Candidatos!$C:$C,0)),PFa!$C$4:$E$4,0)))</f>
        <v/>
      </c>
      <c r="V53" s="35" t="str">
        <f t="shared" si="10"/>
        <v/>
      </c>
      <c r="W53" s="133" t="str">
        <f>IF(G53="","",INDEX(PFa!$G$10:$BD$10,MATCH($D53,PFa!$G$2:$BD$2,0)))</f>
        <v/>
      </c>
      <c r="X53" s="144" t="str">
        <f>IF(G53="","",INDEX(PFa!$C$10:$E$10,MATCH(INDEX(Candidatos!$G:$G,MATCH($D53,Candidatos!$C:$C,0)),PFa!$C$4:$E$4,0)))</f>
        <v/>
      </c>
      <c r="Y53" s="57" t="str">
        <f t="shared" si="11"/>
        <v/>
      </c>
    </row>
    <row r="54" spans="3:25" s="1" customFormat="1" ht="24" customHeight="1" outlineLevel="1" x14ac:dyDescent="0.25">
      <c r="C54" s="8">
        <f t="shared" si="6"/>
        <v>50</v>
      </c>
      <c r="D54" s="114" t="str">
        <f>IF(G54="","",IF(INDEX(PFa!$G$2:$BD$2,MATCH(G54,PFa!$G$11:$BD$11,0))="","",INDEX(PFa!$G$2:$BD$2,MATCH(G54,PFa!$G$11:$BD$11,0))))</f>
        <v/>
      </c>
      <c r="E54" s="92" t="str">
        <f>IF(G54="","",INDEX(Candidatos!$D:$D,MATCH(D54,Candidatos!$C:$C,0)))</f>
        <v/>
      </c>
      <c r="F54" s="213" t="str">
        <f>IF(D54="","",IF(INDEX(Candidatos!E:E,MATCH(D54,Candidatos!C:C,0))="","",IF(INDEX(Candidatos!R:R,MATCH(D54,Candidatos!C:C,0))="OK","Renovação","Reprovado")))</f>
        <v/>
      </c>
      <c r="G54" s="202" t="str">
        <f>IF((LARGE(PFa!$G$11:$BD$11,$C54))=0,"",(LARGE(PFa!$G$11:$BD$11,$C54)))</f>
        <v/>
      </c>
      <c r="H54" s="209" t="str">
        <f>IF(G54="","",INDEX(PFa!$G$6:$BD$6,MATCH($D54,PFa!$G$2:$BD$2,0)))</f>
        <v/>
      </c>
      <c r="I54" s="210" t="str">
        <f>IF(G54="","",PFa!$F$6)</f>
        <v/>
      </c>
      <c r="J54" s="141" t="str">
        <f>IF(G54="","",INDEX(PFa!$C$6:$E$6,MATCH(INDEX(Candidatos!$G:$G,MATCH($D54,Candidatos!$C:$C,0)),PFa!$C$4:$E$4,0)))</f>
        <v/>
      </c>
      <c r="K54" s="123" t="str">
        <f t="shared" si="7"/>
        <v/>
      </c>
      <c r="L54" s="120" t="str">
        <f>IF(G54="","",INDEX(PFa!$G$7:$BD$7,MATCH($D54,PFa!$G$2:$BD$2,0)))</f>
        <v/>
      </c>
      <c r="M54" s="138" t="str">
        <f>IF(G54="","",PFa!$F$7)</f>
        <v/>
      </c>
      <c r="N54" s="126" t="str">
        <f>IF(G54="","",INDEX(PFa!$C$7:$E$7,MATCH(INDEX(Candidatos!$G:$G,MATCH($D54,Candidatos!$C:$C,0)),PFa!$C$4:$E$4,0)))</f>
        <v/>
      </c>
      <c r="O54" s="129" t="str">
        <f t="shared" si="8"/>
        <v/>
      </c>
      <c r="P54" s="134" t="str">
        <f>IF(G54="","",INDEX(PFa!$G$8:$BD$8,MATCH($D54,PFa!$G$2:$BD$2,0)))</f>
        <v/>
      </c>
      <c r="Q54" s="121" t="str">
        <f>IF(G54="","",PFa!$F$8)</f>
        <v/>
      </c>
      <c r="R54" s="141" t="str">
        <f>IF(G54="","",INDEX(PFa!$C$8:$E$8,MATCH(INDEX(Candidatos!$G:$G,MATCH($D54,Candidatos!$C:$C,0)),PFa!$C$4:$E$4,0)))</f>
        <v/>
      </c>
      <c r="S54" s="123" t="str">
        <f t="shared" si="9"/>
        <v/>
      </c>
      <c r="T54" s="120" t="str">
        <f>IF(G54="","",INDEX(PFa!$G$9:$BD$9,MATCH($D54,PFa!$G$2:$BD$2,0)))</f>
        <v/>
      </c>
      <c r="U54" s="203" t="str">
        <f>IF(G54="","",INDEX(PFa!$C$9:$E$9,MATCH(INDEX(Candidatos!$G:$G,MATCH($D54,Candidatos!$C:$C,0)),PFa!$C$4:$E$4,0)))</f>
        <v/>
      </c>
      <c r="V54" s="204" t="str">
        <f t="shared" si="10"/>
        <v/>
      </c>
      <c r="W54" s="134" t="str">
        <f>IF(G54="","",INDEX(PFa!$G$10:$BD$10,MATCH($D54,PFa!$G$2:$BD$2,0)))</f>
        <v/>
      </c>
      <c r="X54" s="145" t="str">
        <f>IF(G54="","",INDEX(PFa!$C$10:$E$10,MATCH(INDEX(Candidatos!$G:$G,MATCH($D54,Candidatos!$C:$C,0)),PFa!$C$4:$E$4,0)))</f>
        <v/>
      </c>
      <c r="Y54" s="123" t="str">
        <f t="shared" si="11"/>
        <v/>
      </c>
    </row>
    <row r="55" spans="3:25" s="1" customFormat="1" ht="10.15" customHeight="1" x14ac:dyDescent="0.25">
      <c r="C55" s="12"/>
      <c r="H55" s="112"/>
      <c r="I55" s="112"/>
      <c r="J55" s="112"/>
      <c r="K55" s="112"/>
      <c r="L55" s="131"/>
      <c r="M55" s="131"/>
      <c r="N55" s="109"/>
      <c r="O55" s="62"/>
      <c r="P55" s="131"/>
      <c r="Q55" s="131"/>
      <c r="R55" s="109"/>
      <c r="S55" s="62"/>
      <c r="T55" s="131"/>
      <c r="U55" s="146"/>
      <c r="V55" s="62"/>
      <c r="W55" s="131"/>
      <c r="X55" s="146"/>
      <c r="Y55" s="62"/>
    </row>
    <row r="56" spans="3:25" s="1" customFormat="1" ht="24" customHeight="1" x14ac:dyDescent="0.25">
      <c r="C56" s="12"/>
      <c r="H56" s="112"/>
      <c r="I56" s="112"/>
      <c r="J56" s="112"/>
      <c r="K56" s="112"/>
      <c r="L56" s="131"/>
      <c r="M56" s="131"/>
      <c r="N56" s="109"/>
      <c r="O56" s="62"/>
      <c r="P56" s="131"/>
      <c r="Q56" s="131"/>
      <c r="R56" s="109"/>
      <c r="S56" s="62"/>
      <c r="T56" s="131"/>
      <c r="U56" s="146"/>
      <c r="V56" s="62"/>
      <c r="W56" s="131"/>
      <c r="X56" s="146"/>
      <c r="Y56" s="62"/>
    </row>
    <row r="57" spans="3:25" s="1" customFormat="1" ht="24" customHeight="1" x14ac:dyDescent="0.25">
      <c r="C57" s="12"/>
      <c r="H57" s="112"/>
      <c r="I57" s="112"/>
      <c r="J57" s="112"/>
      <c r="K57" s="112"/>
      <c r="L57" s="131"/>
      <c r="M57" s="131"/>
      <c r="N57" s="109"/>
      <c r="O57" s="62"/>
      <c r="P57" s="131"/>
      <c r="Q57" s="131"/>
      <c r="R57" s="109"/>
      <c r="S57" s="62"/>
      <c r="T57" s="131"/>
      <c r="U57" s="146"/>
      <c r="V57" s="62"/>
      <c r="W57" s="131"/>
      <c r="X57" s="146"/>
      <c r="Y57" s="62"/>
    </row>
    <row r="58" spans="3:25" s="1" customFormat="1" ht="24" customHeight="1" x14ac:dyDescent="0.25">
      <c r="C58" s="12"/>
      <c r="H58" s="112"/>
      <c r="I58" s="112"/>
      <c r="J58" s="112"/>
      <c r="K58" s="112"/>
      <c r="L58" s="131"/>
      <c r="M58" s="131"/>
      <c r="N58" s="109"/>
      <c r="O58" s="62"/>
      <c r="P58" s="131"/>
      <c r="Q58" s="131"/>
      <c r="R58" s="109"/>
      <c r="S58" s="62"/>
      <c r="T58" s="131"/>
      <c r="U58" s="146"/>
      <c r="V58" s="62"/>
      <c r="W58" s="131"/>
      <c r="X58" s="146"/>
      <c r="Y58" s="62"/>
    </row>
    <row r="59" spans="3:25" s="1" customFormat="1" ht="24" customHeight="1" x14ac:dyDescent="0.25">
      <c r="C59" s="12"/>
      <c r="H59" s="112"/>
      <c r="I59" s="112"/>
      <c r="J59" s="112"/>
      <c r="K59" s="112"/>
      <c r="L59" s="131"/>
      <c r="M59" s="131"/>
      <c r="N59" s="109"/>
      <c r="O59" s="62"/>
      <c r="P59" s="131"/>
      <c r="Q59" s="131"/>
      <c r="R59" s="109"/>
      <c r="S59" s="62"/>
      <c r="T59" s="131"/>
      <c r="U59" s="146"/>
      <c r="V59" s="62"/>
      <c r="W59" s="131"/>
      <c r="X59" s="146"/>
      <c r="Y59" s="62"/>
    </row>
    <row r="60" spans="3:25" s="1" customFormat="1" ht="24" customHeight="1" x14ac:dyDescent="0.25">
      <c r="C60" s="12"/>
      <c r="H60" s="112"/>
      <c r="I60" s="112"/>
      <c r="J60" s="112"/>
      <c r="K60" s="112"/>
      <c r="L60" s="131"/>
      <c r="M60" s="131"/>
      <c r="N60" s="109"/>
      <c r="O60" s="62"/>
      <c r="P60" s="131"/>
      <c r="Q60" s="131"/>
      <c r="R60" s="109"/>
      <c r="S60" s="62"/>
      <c r="T60" s="131"/>
      <c r="U60" s="146"/>
      <c r="V60" s="62"/>
      <c r="W60" s="131"/>
      <c r="X60" s="146"/>
      <c r="Y60" s="62"/>
    </row>
    <row r="61" spans="3:25" s="1" customFormat="1" ht="24" customHeight="1" x14ac:dyDescent="0.25">
      <c r="C61" s="12"/>
      <c r="H61" s="112"/>
      <c r="I61" s="112"/>
      <c r="J61" s="112"/>
      <c r="K61" s="112"/>
      <c r="L61" s="131"/>
      <c r="M61" s="131"/>
      <c r="N61" s="109"/>
      <c r="O61" s="62"/>
      <c r="P61" s="131"/>
      <c r="Q61" s="131"/>
      <c r="R61" s="109"/>
      <c r="S61" s="62"/>
      <c r="T61" s="131"/>
      <c r="U61" s="146"/>
      <c r="V61" s="62"/>
      <c r="W61" s="131"/>
      <c r="X61" s="146"/>
      <c r="Y61" s="62"/>
    </row>
    <row r="62" spans="3:25" s="1" customFormat="1" ht="24" customHeight="1" x14ac:dyDescent="0.25">
      <c r="C62" s="12"/>
      <c r="H62" s="112"/>
      <c r="I62" s="112"/>
      <c r="J62" s="112"/>
      <c r="K62" s="112"/>
      <c r="L62" s="131"/>
      <c r="M62" s="131"/>
      <c r="N62" s="109"/>
      <c r="O62" s="62"/>
      <c r="P62" s="131"/>
      <c r="Q62" s="131"/>
      <c r="R62" s="109"/>
      <c r="S62" s="62"/>
      <c r="T62" s="131"/>
      <c r="U62" s="146"/>
      <c r="V62" s="62"/>
      <c r="W62" s="131"/>
      <c r="X62" s="146"/>
      <c r="Y62" s="62"/>
    </row>
    <row r="63" spans="3:25" s="1" customFormat="1" ht="24" customHeight="1" x14ac:dyDescent="0.25">
      <c r="C63" s="12"/>
      <c r="H63" s="112"/>
      <c r="I63" s="112"/>
      <c r="J63" s="112"/>
      <c r="K63" s="112"/>
      <c r="L63" s="131"/>
      <c r="M63" s="131"/>
      <c r="N63" s="109"/>
      <c r="O63" s="62"/>
      <c r="P63" s="131"/>
      <c r="Q63" s="131"/>
      <c r="R63" s="109"/>
      <c r="S63" s="62"/>
      <c r="T63" s="131"/>
      <c r="U63" s="146"/>
      <c r="V63" s="62"/>
      <c r="W63" s="131"/>
      <c r="X63" s="146"/>
      <c r="Y63" s="62"/>
    </row>
    <row r="64" spans="3:25" s="1" customFormat="1" ht="24" customHeight="1" x14ac:dyDescent="0.25">
      <c r="C64" s="12"/>
      <c r="H64" s="112"/>
      <c r="I64" s="112"/>
      <c r="J64" s="112"/>
      <c r="K64" s="112"/>
      <c r="L64" s="131"/>
      <c r="M64" s="131"/>
      <c r="N64" s="109"/>
      <c r="O64" s="62"/>
      <c r="P64" s="131"/>
      <c r="Q64" s="131"/>
      <c r="R64" s="109"/>
      <c r="S64" s="62"/>
      <c r="T64" s="131"/>
      <c r="U64" s="146"/>
      <c r="V64" s="62"/>
      <c r="W64" s="131"/>
      <c r="X64" s="146"/>
      <c r="Y64" s="62"/>
    </row>
    <row r="65" spans="2:25" s="1" customFormat="1" ht="24" customHeight="1" x14ac:dyDescent="0.25">
      <c r="C65" s="12"/>
      <c r="H65" s="112"/>
      <c r="I65" s="112"/>
      <c r="J65" s="112"/>
      <c r="K65" s="112"/>
      <c r="L65" s="131"/>
      <c r="M65" s="131"/>
      <c r="N65" s="109"/>
      <c r="O65" s="62"/>
      <c r="P65" s="131"/>
      <c r="Q65" s="131"/>
      <c r="R65" s="109"/>
      <c r="S65" s="62"/>
      <c r="T65" s="131"/>
      <c r="U65" s="146"/>
      <c r="V65" s="62"/>
      <c r="W65" s="131"/>
      <c r="X65" s="146"/>
      <c r="Y65" s="62"/>
    </row>
    <row r="66" spans="2:25" s="1" customFormat="1" ht="24" customHeight="1" x14ac:dyDescent="0.25">
      <c r="C66" s="12"/>
      <c r="H66" s="112"/>
      <c r="I66" s="112"/>
      <c r="J66" s="112"/>
      <c r="K66" s="112"/>
      <c r="L66" s="131"/>
      <c r="M66" s="131"/>
      <c r="N66" s="109"/>
      <c r="O66" s="62"/>
      <c r="P66" s="131"/>
      <c r="Q66" s="131"/>
      <c r="R66" s="109"/>
      <c r="S66" s="62"/>
      <c r="T66" s="131"/>
      <c r="U66" s="146"/>
      <c r="V66" s="62"/>
      <c r="W66" s="131"/>
      <c r="X66" s="146"/>
      <c r="Y66" s="62"/>
    </row>
    <row r="67" spans="2:25" s="1" customFormat="1" ht="24" customHeight="1" x14ac:dyDescent="0.25">
      <c r="C67" s="12"/>
      <c r="H67" s="112"/>
      <c r="I67" s="112"/>
      <c r="J67" s="112"/>
      <c r="K67" s="112"/>
      <c r="L67" s="131"/>
      <c r="M67" s="131"/>
      <c r="N67" s="109"/>
      <c r="O67" s="62"/>
      <c r="P67" s="131"/>
      <c r="Q67" s="131"/>
      <c r="R67" s="109"/>
      <c r="S67" s="62"/>
      <c r="T67" s="131"/>
      <c r="U67" s="146"/>
      <c r="V67" s="62"/>
      <c r="W67" s="131"/>
      <c r="X67" s="146"/>
      <c r="Y67" s="62"/>
    </row>
    <row r="68" spans="2:25" s="1" customFormat="1" ht="24" customHeight="1" x14ac:dyDescent="0.25">
      <c r="C68" s="12"/>
      <c r="H68" s="112"/>
      <c r="I68" s="112"/>
      <c r="J68" s="112"/>
      <c r="K68" s="112"/>
      <c r="L68" s="131"/>
      <c r="M68" s="131"/>
      <c r="N68" s="109"/>
      <c r="O68" s="62"/>
      <c r="P68" s="131"/>
      <c r="Q68" s="131"/>
      <c r="R68" s="109"/>
      <c r="S68" s="62"/>
      <c r="T68" s="131"/>
      <c r="U68" s="146"/>
      <c r="V68" s="62"/>
      <c r="W68" s="131"/>
      <c r="X68" s="146"/>
      <c r="Y68" s="62"/>
    </row>
    <row r="69" spans="2:25" s="1" customFormat="1" ht="24" customHeight="1" x14ac:dyDescent="0.25">
      <c r="C69" s="12"/>
      <c r="H69" s="112"/>
      <c r="I69" s="112"/>
      <c r="J69" s="112"/>
      <c r="K69" s="112"/>
      <c r="L69" s="131"/>
      <c r="M69" s="131"/>
      <c r="N69" s="109"/>
      <c r="O69" s="62"/>
      <c r="P69" s="131"/>
      <c r="Q69" s="131"/>
      <c r="R69" s="109"/>
      <c r="S69" s="62"/>
      <c r="T69" s="131"/>
      <c r="U69" s="146"/>
      <c r="V69" s="62"/>
      <c r="W69" s="131"/>
      <c r="X69" s="146"/>
      <c r="Y69" s="62"/>
    </row>
    <row r="70" spans="2:25" s="1" customFormat="1" ht="24" customHeight="1" x14ac:dyDescent="0.25">
      <c r="C70" s="12"/>
      <c r="H70" s="112"/>
      <c r="I70" s="112"/>
      <c r="J70" s="112"/>
      <c r="K70" s="112"/>
      <c r="L70" s="131"/>
      <c r="M70" s="131"/>
      <c r="N70" s="109"/>
      <c r="O70" s="62"/>
      <c r="P70" s="131"/>
      <c r="Q70" s="131"/>
      <c r="R70" s="109"/>
      <c r="S70" s="62"/>
      <c r="T70" s="131"/>
      <c r="U70" s="146"/>
      <c r="V70" s="62"/>
      <c r="W70" s="131"/>
      <c r="X70" s="146"/>
      <c r="Y70" s="62"/>
    </row>
    <row r="71" spans="2:25" s="1" customFormat="1" ht="24" customHeight="1" x14ac:dyDescent="0.25">
      <c r="C71" s="12"/>
      <c r="H71" s="112"/>
      <c r="I71" s="112"/>
      <c r="J71" s="112"/>
      <c r="K71" s="112"/>
      <c r="L71" s="131"/>
      <c r="M71" s="131"/>
      <c r="N71" s="109"/>
      <c r="O71" s="62"/>
      <c r="P71" s="131"/>
      <c r="Q71" s="131"/>
      <c r="R71" s="109"/>
      <c r="S71" s="62"/>
      <c r="T71" s="131"/>
      <c r="U71" s="146"/>
      <c r="V71" s="62"/>
      <c r="W71" s="131"/>
      <c r="X71" s="146"/>
      <c r="Y71" s="62"/>
    </row>
    <row r="72" spans="2:25" s="1" customFormat="1" ht="24" customHeight="1" x14ac:dyDescent="0.25">
      <c r="C72" s="12"/>
      <c r="H72" s="112"/>
      <c r="I72" s="112"/>
      <c r="J72" s="112"/>
      <c r="K72" s="112"/>
      <c r="L72" s="131"/>
      <c r="M72" s="131"/>
      <c r="N72" s="109"/>
      <c r="O72" s="62"/>
      <c r="P72" s="131"/>
      <c r="Q72" s="131"/>
      <c r="R72" s="109"/>
      <c r="S72" s="62"/>
      <c r="T72" s="131"/>
      <c r="U72" s="146"/>
      <c r="V72" s="62"/>
      <c r="W72" s="131"/>
      <c r="X72" s="146"/>
      <c r="Y72" s="62"/>
    </row>
    <row r="73" spans="2:25" s="1" customFormat="1" ht="24" customHeight="1" x14ac:dyDescent="0.25">
      <c r="C73" s="12"/>
      <c r="H73" s="112"/>
      <c r="I73" s="112"/>
      <c r="J73" s="112"/>
      <c r="K73" s="112"/>
      <c r="L73" s="131"/>
      <c r="M73" s="131"/>
      <c r="N73" s="109"/>
      <c r="O73" s="62"/>
      <c r="P73" s="131"/>
      <c r="Q73" s="131"/>
      <c r="R73" s="109"/>
      <c r="S73" s="62"/>
      <c r="T73" s="131"/>
      <c r="U73" s="146"/>
      <c r="V73" s="62"/>
      <c r="W73" s="131"/>
      <c r="X73" s="146"/>
      <c r="Y73" s="62"/>
    </row>
    <row r="74" spans="2:25" s="1" customFormat="1" ht="24" customHeight="1" x14ac:dyDescent="0.25">
      <c r="C74" s="12"/>
      <c r="H74" s="112"/>
      <c r="I74" s="112"/>
      <c r="J74" s="112"/>
      <c r="K74" s="112"/>
      <c r="L74" s="131"/>
      <c r="M74" s="131"/>
      <c r="N74" s="109"/>
      <c r="O74" s="62"/>
      <c r="P74" s="131"/>
      <c r="Q74" s="131"/>
      <c r="R74" s="109"/>
      <c r="S74" s="62"/>
      <c r="T74" s="131"/>
      <c r="U74" s="146"/>
      <c r="V74" s="62"/>
      <c r="W74" s="131"/>
      <c r="X74" s="146"/>
      <c r="Y74" s="62"/>
    </row>
    <row r="75" spans="2:25" s="1" customFormat="1" ht="24" customHeight="1" x14ac:dyDescent="0.25">
      <c r="C75" s="12"/>
      <c r="H75" s="112"/>
      <c r="I75" s="112"/>
      <c r="J75" s="112"/>
      <c r="K75" s="112"/>
      <c r="L75" s="131"/>
      <c r="M75" s="131"/>
      <c r="N75" s="109"/>
      <c r="O75" s="62"/>
      <c r="P75" s="131"/>
      <c r="Q75" s="131"/>
      <c r="R75" s="109"/>
      <c r="S75" s="62"/>
      <c r="T75" s="131"/>
      <c r="U75" s="146"/>
      <c r="V75" s="62"/>
      <c r="W75" s="131"/>
      <c r="X75" s="146"/>
      <c r="Y75" s="62"/>
    </row>
    <row r="76" spans="2:25" s="1" customFormat="1" ht="24" customHeight="1" x14ac:dyDescent="0.25">
      <c r="C76" s="12"/>
      <c r="H76" s="112"/>
      <c r="I76" s="112"/>
      <c r="J76" s="112"/>
      <c r="K76" s="112"/>
      <c r="L76" s="131"/>
      <c r="M76" s="131"/>
      <c r="N76" s="109"/>
      <c r="O76" s="62"/>
      <c r="P76" s="131"/>
      <c r="Q76" s="131"/>
      <c r="R76" s="109"/>
      <c r="S76" s="62"/>
      <c r="T76" s="131"/>
      <c r="U76" s="146"/>
      <c r="V76" s="62"/>
      <c r="W76" s="131"/>
      <c r="X76" s="146"/>
      <c r="Y76" s="62"/>
    </row>
    <row r="77" spans="2:25" ht="24" customHeight="1" x14ac:dyDescent="0.25">
      <c r="C77" s="14"/>
      <c r="D77" s="2"/>
      <c r="E77" s="2"/>
      <c r="F77" s="2"/>
      <c r="G77" s="2"/>
      <c r="H77" s="113"/>
      <c r="I77" s="113"/>
      <c r="J77" s="113"/>
      <c r="K77" s="113"/>
      <c r="L77" s="135"/>
      <c r="M77" s="135"/>
      <c r="N77" s="110"/>
      <c r="O77" s="63"/>
      <c r="P77" s="135"/>
      <c r="Q77" s="135"/>
      <c r="R77" s="110"/>
      <c r="S77" s="63"/>
      <c r="T77" s="135"/>
      <c r="U77" s="147"/>
      <c r="V77" s="63"/>
      <c r="W77" s="135"/>
      <c r="X77" s="147"/>
      <c r="Y77" s="63"/>
    </row>
    <row r="80" spans="2:25" x14ac:dyDescent="0.25">
      <c r="B80" s="2"/>
      <c r="D80" s="2"/>
      <c r="E80" s="14"/>
      <c r="F80" s="2"/>
      <c r="H80" s="113"/>
      <c r="L80" s="135"/>
      <c r="P80" s="135"/>
      <c r="T80" s="135"/>
      <c r="U80" s="147"/>
      <c r="V80" s="63"/>
    </row>
    <row r="81" spans="2:22" x14ac:dyDescent="0.25">
      <c r="B81" s="2"/>
      <c r="D81" s="2"/>
      <c r="E81" s="14"/>
      <c r="F81" s="2"/>
      <c r="H81" s="113"/>
      <c r="L81" s="135"/>
      <c r="P81" s="135"/>
      <c r="T81" s="135"/>
      <c r="U81" s="147"/>
      <c r="V81" s="63"/>
    </row>
    <row r="82" spans="2:22" x14ac:dyDescent="0.25">
      <c r="B82" s="2"/>
      <c r="D82" s="2"/>
      <c r="E82" s="14"/>
      <c r="F82" s="2"/>
      <c r="H82" s="113"/>
      <c r="L82" s="135"/>
      <c r="P82" s="135"/>
      <c r="T82" s="135"/>
      <c r="U82" s="147"/>
      <c r="V82" s="63"/>
    </row>
    <row r="83" spans="2:22" x14ac:dyDescent="0.25">
      <c r="B83" s="2"/>
      <c r="D83" s="2"/>
      <c r="E83" s="14"/>
      <c r="F83" s="2"/>
      <c r="H83" s="113"/>
      <c r="L83" s="135"/>
      <c r="P83" s="135"/>
      <c r="T83" s="135"/>
      <c r="U83" s="147"/>
      <c r="V83" s="63"/>
    </row>
    <row r="84" spans="2:22" x14ac:dyDescent="0.25">
      <c r="B84" s="2"/>
      <c r="D84" s="2"/>
      <c r="E84" s="14"/>
      <c r="F84" s="2"/>
      <c r="H84" s="113"/>
      <c r="L84" s="135"/>
      <c r="P84" s="135"/>
      <c r="T84" s="135"/>
      <c r="U84" s="147"/>
      <c r="V84" s="63"/>
    </row>
  </sheetData>
  <sheetProtection sheet="1" objects="1" scenarios="1"/>
  <autoFilter ref="C4:Y39"/>
  <conditionalFormatting sqref="D5:D30">
    <cfRule type="duplicateValues" dxfId="6" priority="11"/>
  </conditionalFormatting>
  <conditionalFormatting sqref="D31:D38">
    <cfRule type="duplicateValues" dxfId="5" priority="6"/>
  </conditionalFormatting>
  <conditionalFormatting sqref="D41:D44">
    <cfRule type="duplicateValues" dxfId="4" priority="5"/>
  </conditionalFormatting>
  <conditionalFormatting sqref="D54">
    <cfRule type="duplicateValues" dxfId="3" priority="4"/>
  </conditionalFormatting>
  <conditionalFormatting sqref="D45:D50 D52:D53">
    <cfRule type="duplicateValues" dxfId="2" priority="3"/>
  </conditionalFormatting>
  <conditionalFormatting sqref="D51">
    <cfRule type="duplicateValues" dxfId="1" priority="2"/>
  </conditionalFormatting>
  <conditionalFormatting sqref="D39:D40">
    <cfRule type="duplicateValues" dxfId="0" priority="1"/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Candidatos</vt:lpstr>
      <vt:lpstr>CRa</vt:lpstr>
      <vt:lpstr>CLa</vt:lpstr>
      <vt:lpstr>PFa</vt:lpstr>
      <vt:lpstr>Classificação CL</vt:lpstr>
      <vt:lpstr>Classificação Geral (Final)</vt:lpstr>
      <vt:lpstr>Final (Com Fórmulas)</vt:lpstr>
      <vt:lpstr>'Classificação CL'!Area_de_impressao</vt:lpstr>
      <vt:lpstr>'Classificação Geral (Final)'!Area_de_impressao</vt:lpstr>
      <vt:lpstr>'Final (Com Fórmulas)'!Area_de_impressao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De Giovanni</dc:creator>
  <cp:lastModifiedBy>Angelica</cp:lastModifiedBy>
  <cp:lastPrinted>2017-03-09T14:10:15Z</cp:lastPrinted>
  <dcterms:created xsi:type="dcterms:W3CDTF">2017-03-06T04:22:04Z</dcterms:created>
  <dcterms:modified xsi:type="dcterms:W3CDTF">2017-03-23T19:36:00Z</dcterms:modified>
</cp:coreProperties>
</file>